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625" activeTab="0"/>
  </bookViews>
  <sheets>
    <sheet name="모듈 6~1)-방문활동계획-예제" sheetId="1" r:id="rId1"/>
    <sheet name="모듈 6-1)-방문활동계획-답안" sheetId="2" r:id="rId2"/>
  </sheets>
  <definedNames/>
  <calcPr fullCalcOnLoad="1"/>
</workbook>
</file>

<file path=xl/sharedStrings.xml><?xml version="1.0" encoding="utf-8"?>
<sst xmlns="http://schemas.openxmlformats.org/spreadsheetml/2006/main" count="927" uniqueCount="113">
  <si>
    <t>방문횟수</t>
  </si>
  <si>
    <t>1. 거래선별 영업전략 수립에서 정리한 데이터로 거래선별 방문횟수를 계산해 봅시다. (A=4. B=3. C=2. D=1/ a=4, b=3, c=2, d=1)</t>
  </si>
  <si>
    <t>번호</t>
  </si>
  <si>
    <t>지역</t>
  </si>
  <si>
    <t>상호</t>
  </si>
  <si>
    <t>총수요</t>
  </si>
  <si>
    <t>당사매출</t>
  </si>
  <si>
    <t>누계총수요</t>
  </si>
  <si>
    <t>총수요비</t>
  </si>
  <si>
    <t>누계총수요비</t>
  </si>
  <si>
    <t>ABC분류</t>
  </si>
  <si>
    <t>당사m/s</t>
  </si>
  <si>
    <t>abc</t>
  </si>
  <si>
    <t>당사누계매출</t>
  </si>
  <si>
    <t>당사매출비</t>
  </si>
  <si>
    <t>당사누계비</t>
  </si>
  <si>
    <t>ABC방문</t>
  </si>
  <si>
    <t>abc방문</t>
  </si>
  <si>
    <t>평균</t>
  </si>
  <si>
    <t>A</t>
  </si>
  <si>
    <t>현대상사</t>
  </si>
  <si>
    <t>b1</t>
  </si>
  <si>
    <t>B</t>
  </si>
  <si>
    <t>신원</t>
  </si>
  <si>
    <t>c</t>
  </si>
  <si>
    <t>대우</t>
  </si>
  <si>
    <t>a</t>
  </si>
  <si>
    <t>C</t>
  </si>
  <si>
    <t>벽산</t>
  </si>
  <si>
    <t>D</t>
  </si>
  <si>
    <t>두일사</t>
  </si>
  <si>
    <t>동국물산</t>
  </si>
  <si>
    <t>b2</t>
  </si>
  <si>
    <t>E</t>
  </si>
  <si>
    <t>동아</t>
  </si>
  <si>
    <t>F</t>
  </si>
  <si>
    <t>한길</t>
  </si>
  <si>
    <t>갑을병</t>
  </si>
  <si>
    <t>송이</t>
  </si>
  <si>
    <t>성우</t>
  </si>
  <si>
    <t>B1</t>
  </si>
  <si>
    <t>화성상사</t>
  </si>
  <si>
    <t>삼양</t>
  </si>
  <si>
    <t>성실</t>
  </si>
  <si>
    <t>부영</t>
  </si>
  <si>
    <t>동양사</t>
  </si>
  <si>
    <t>세풍</t>
  </si>
  <si>
    <t>한국상사</t>
  </si>
  <si>
    <t>고려</t>
  </si>
  <si>
    <t>선경</t>
  </si>
  <si>
    <t>대신</t>
  </si>
  <si>
    <t>조양상사</t>
  </si>
  <si>
    <t>B2</t>
  </si>
  <si>
    <t>풍산</t>
  </si>
  <si>
    <t>아남</t>
  </si>
  <si>
    <t>신나라</t>
  </si>
  <si>
    <t>동원사</t>
  </si>
  <si>
    <t>대림상사</t>
  </si>
  <si>
    <t>무림사</t>
  </si>
  <si>
    <t>한진</t>
  </si>
  <si>
    <t>충성</t>
  </si>
  <si>
    <t>효성</t>
  </si>
  <si>
    <t>대림CO</t>
  </si>
  <si>
    <t>롯데라</t>
  </si>
  <si>
    <t>하이얀</t>
  </si>
  <si>
    <t>영원</t>
  </si>
  <si>
    <t>제일사</t>
  </si>
  <si>
    <t>미래나라</t>
  </si>
  <si>
    <t>풍림</t>
  </si>
  <si>
    <t>전국사</t>
  </si>
  <si>
    <t>동부</t>
  </si>
  <si>
    <t>진도</t>
  </si>
  <si>
    <t>코리아</t>
  </si>
  <si>
    <t>새한국</t>
  </si>
  <si>
    <t>금강</t>
  </si>
  <si>
    <t>대한상사</t>
  </si>
  <si>
    <t>아리랑</t>
  </si>
  <si>
    <t>삼성사</t>
  </si>
  <si>
    <t>신신상사</t>
  </si>
  <si>
    <t>미래</t>
  </si>
  <si>
    <t>강원</t>
  </si>
  <si>
    <t>동양</t>
  </si>
  <si>
    <t>우리</t>
  </si>
  <si>
    <t>신동방</t>
  </si>
  <si>
    <t>2. 위 데이터를 이용하여 지역별 방문횟수를 알아봅시다.</t>
  </si>
  <si>
    <t>당사m/s</t>
  </si>
  <si>
    <t>abc</t>
  </si>
  <si>
    <t>당사누계매출</t>
  </si>
  <si>
    <t>방문횟수</t>
  </si>
  <si>
    <t>합리적 방문활동을 위한 방문횟수를 결정하기</t>
  </si>
  <si>
    <t>당사매출비</t>
  </si>
  <si>
    <t>당사누계비</t>
  </si>
  <si>
    <t>ABC방문</t>
  </si>
  <si>
    <t>abc방문</t>
  </si>
  <si>
    <t>평균</t>
  </si>
  <si>
    <t>B1</t>
  </si>
  <si>
    <t>2. 위 데이터를 이용하여 지역별 방문횟수를 알아봅시다.</t>
  </si>
  <si>
    <t>당사m/s</t>
  </si>
  <si>
    <t>abc</t>
  </si>
  <si>
    <t>당사누계매출</t>
  </si>
  <si>
    <t>당사매출비</t>
  </si>
  <si>
    <t>당사누계비</t>
  </si>
  <si>
    <t>ABC방문</t>
  </si>
  <si>
    <t>abc방문</t>
  </si>
  <si>
    <t>평균</t>
  </si>
  <si>
    <t>A 요약</t>
  </si>
  <si>
    <t>B1</t>
  </si>
  <si>
    <t>B 요약</t>
  </si>
  <si>
    <t>C 요약</t>
  </si>
  <si>
    <t>D 요약</t>
  </si>
  <si>
    <t>E 요약</t>
  </si>
  <si>
    <t>F 요약</t>
  </si>
  <si>
    <t>총합계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</si>
</sst>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0_ ;_ * \-#,##0.000_ ;_ * &quot;-&quot;_ ;_ @_ "/>
    <numFmt numFmtId="178" formatCode="0.000"/>
    <numFmt numFmtId="179" formatCode="_ &quot;₩&quot;* #,##0_ ;_ &quot;₩&quot;* \-#,##0_ ;_ &quot;₩&quot;* &quot;-&quot;_ ;_ @_ "/>
  </numFmts>
  <fonts count="50">
    <font>
      <sz val="12"/>
      <name val="바탕체"/>
      <family val="1"/>
    </font>
    <font>
      <sz val="11"/>
      <color indexed="8"/>
      <name val="맑은 고딕"/>
      <family val="3"/>
    </font>
    <font>
      <sz val="16"/>
      <name val="맑은 고딕"/>
      <family val="3"/>
    </font>
    <font>
      <sz val="8"/>
      <name val="바탕체"/>
      <family val="1"/>
    </font>
    <font>
      <b/>
      <sz val="20"/>
      <name val="맑은 고딕"/>
      <family val="3"/>
    </font>
    <font>
      <sz val="8"/>
      <name val="돋움"/>
      <family val="3"/>
    </font>
    <font>
      <b/>
      <sz val="16"/>
      <name val="맑은 고딕"/>
      <family val="3"/>
    </font>
    <font>
      <sz val="8"/>
      <name val="바탕"/>
      <family val="1"/>
    </font>
    <font>
      <sz val="14"/>
      <name val="맑은 고딕"/>
      <family val="3"/>
    </font>
    <font>
      <sz val="12"/>
      <name val="맑은 고딕"/>
      <family val="3"/>
    </font>
    <font>
      <b/>
      <sz val="14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sz val="14"/>
      <name val="Calibri"/>
      <family val="3"/>
    </font>
    <font>
      <sz val="12"/>
      <name val="Calibri"/>
      <family val="3"/>
    </font>
    <font>
      <b/>
      <sz val="20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77" fontId="46" fillId="0" borderId="11" xfId="49" applyNumberFormat="1" applyFont="1" applyBorder="1" applyAlignment="1">
      <alignment horizontal="center"/>
    </xf>
    <xf numFmtId="178" fontId="46" fillId="0" borderId="11" xfId="0" applyNumberFormat="1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177" fontId="46" fillId="0" borderId="14" xfId="49" applyNumberFormat="1" applyFont="1" applyBorder="1" applyAlignment="1">
      <alignment horizontal="center"/>
    </xf>
    <xf numFmtId="176" fontId="46" fillId="0" borderId="14" xfId="0" applyNumberFormat="1" applyFont="1" applyBorder="1" applyAlignment="1">
      <alignment horizontal="center"/>
    </xf>
    <xf numFmtId="178" fontId="46" fillId="0" borderId="14" xfId="0" applyNumberFormat="1" applyFont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177" fontId="46" fillId="0" borderId="17" xfId="49" applyNumberFormat="1" applyFont="1" applyBorder="1" applyAlignment="1">
      <alignment horizontal="center"/>
    </xf>
    <xf numFmtId="176" fontId="46" fillId="0" borderId="17" xfId="0" applyNumberFormat="1" applyFont="1" applyBorder="1" applyAlignment="1">
      <alignment horizontal="center"/>
    </xf>
    <xf numFmtId="178" fontId="46" fillId="0" borderId="17" xfId="0" applyNumberFormat="1" applyFont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14" xfId="0" applyFont="1" applyBorder="1" applyAlignment="1">
      <alignment horizont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6"/>
  <sheetViews>
    <sheetView tabSelected="1" zoomScale="70" zoomScaleNormal="70" zoomScalePageLayoutView="0" workbookViewId="0" topLeftCell="A3">
      <selection activeCell="A3" sqref="A3"/>
    </sheetView>
  </sheetViews>
  <sheetFormatPr defaultColWidth="10.75390625" defaultRowHeight="21.75" customHeight="1"/>
  <cols>
    <col min="1" max="4" width="10.75390625" style="20" customWidth="1"/>
    <col min="5" max="8" width="10.75390625" style="20" hidden="1" customWidth="1"/>
    <col min="9" max="9" width="14.625" style="20" hidden="1" customWidth="1"/>
    <col min="10" max="10" width="10.75390625" style="20" customWidth="1"/>
    <col min="11" max="11" width="0" style="20" hidden="1" customWidth="1"/>
    <col min="12" max="12" width="10.75390625" style="20" customWidth="1"/>
    <col min="13" max="13" width="15.375" style="20" hidden="1" customWidth="1"/>
    <col min="14" max="14" width="13.625" style="20" hidden="1" customWidth="1"/>
    <col min="15" max="15" width="12.625" style="20" hidden="1" customWidth="1"/>
    <col min="16" max="16" width="10.75390625" style="35" customWidth="1"/>
    <col min="17" max="18" width="10.75390625" style="1" customWidth="1"/>
    <col min="19" max="19" width="22.125" style="1" customWidth="1"/>
    <col min="20" max="37" width="10.75390625" style="1" customWidth="1"/>
    <col min="38" max="16384" width="10.75390625" style="20" customWidth="1"/>
  </cols>
  <sheetData>
    <row r="1" spans="3:16" s="1" customFormat="1" ht="30" customHeight="1" hidden="1">
      <c r="C1" s="38" t="s">
        <v>0</v>
      </c>
      <c r="D1" s="38"/>
      <c r="E1" s="38"/>
      <c r="F1" s="38"/>
      <c r="P1" s="2"/>
    </row>
    <row r="2" spans="3:16" s="1" customFormat="1" ht="21.75" customHeight="1" hidden="1">
      <c r="C2" s="3"/>
      <c r="D2" s="3"/>
      <c r="E2" s="3"/>
      <c r="F2" s="3"/>
      <c r="P2" s="2"/>
    </row>
    <row r="3" spans="2:16" s="1" customFormat="1" ht="21.75" customHeight="1">
      <c r="B3" s="1" t="s">
        <v>1</v>
      </c>
      <c r="C3" s="4"/>
      <c r="P3" s="2"/>
    </row>
    <row r="4" s="1" customFormat="1" ht="21.75" customHeight="1" thickBot="1">
      <c r="P4" s="2"/>
    </row>
    <row r="5" spans="2:18" s="1" customFormat="1" ht="21.75" customHeight="1"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7" t="s">
        <v>12</v>
      </c>
      <c r="M5" s="6" t="s">
        <v>13</v>
      </c>
      <c r="N5" s="8" t="s">
        <v>14</v>
      </c>
      <c r="O5" s="8" t="s">
        <v>15</v>
      </c>
      <c r="P5" s="9" t="s">
        <v>16</v>
      </c>
      <c r="Q5" s="10" t="s">
        <v>17</v>
      </c>
      <c r="R5" s="11" t="s">
        <v>18</v>
      </c>
    </row>
    <row r="6" spans="2:18" s="1" customFormat="1" ht="21.75" customHeight="1">
      <c r="B6" s="12">
        <v>1</v>
      </c>
      <c r="C6" s="13" t="s">
        <v>19</v>
      </c>
      <c r="D6" s="13" t="s">
        <v>20</v>
      </c>
      <c r="E6" s="13">
        <v>158720</v>
      </c>
      <c r="F6" s="13">
        <v>32186</v>
      </c>
      <c r="G6" s="13">
        <v>158720</v>
      </c>
      <c r="H6" s="13">
        <v>0.1645607548726966</v>
      </c>
      <c r="I6" s="13">
        <v>0.1645607548726966</v>
      </c>
      <c r="J6" s="13" t="s">
        <v>19</v>
      </c>
      <c r="K6" s="14">
        <v>0.20278477822580646</v>
      </c>
      <c r="L6" s="14" t="s">
        <v>21</v>
      </c>
      <c r="M6" s="15">
        <v>142478</v>
      </c>
      <c r="N6" s="16">
        <v>0.12308221797323136</v>
      </c>
      <c r="O6" s="16">
        <v>0.5448489483747609</v>
      </c>
      <c r="P6" s="17"/>
      <c r="Q6" s="18"/>
      <c r="R6" s="19"/>
    </row>
    <row r="7" spans="2:18" s="1" customFormat="1" ht="21.75" customHeight="1">
      <c r="B7" s="12">
        <v>2</v>
      </c>
      <c r="C7" s="13" t="s">
        <v>22</v>
      </c>
      <c r="D7" s="13" t="s">
        <v>23</v>
      </c>
      <c r="E7" s="13">
        <v>137843</v>
      </c>
      <c r="F7" s="13">
        <v>13203</v>
      </c>
      <c r="G7" s="13">
        <v>296563</v>
      </c>
      <c r="H7" s="13">
        <v>0.14291549983566734</v>
      </c>
      <c r="I7" s="13">
        <v>0.307476254708364</v>
      </c>
      <c r="J7" s="13" t="s">
        <v>19</v>
      </c>
      <c r="K7" s="14">
        <v>0.09578288342534623</v>
      </c>
      <c r="L7" s="14" t="s">
        <v>24</v>
      </c>
      <c r="M7" s="15">
        <v>171765</v>
      </c>
      <c r="N7" s="16">
        <v>0.05048948374760994</v>
      </c>
      <c r="O7" s="16">
        <v>0.6568451242829828</v>
      </c>
      <c r="P7" s="17"/>
      <c r="Q7" s="18"/>
      <c r="R7" s="19"/>
    </row>
    <row r="8" spans="2:18" s="1" customFormat="1" ht="21.75" customHeight="1">
      <c r="B8" s="12">
        <v>3</v>
      </c>
      <c r="C8" s="13" t="s">
        <v>22</v>
      </c>
      <c r="D8" s="13" t="s">
        <v>25</v>
      </c>
      <c r="E8" s="13">
        <v>102921</v>
      </c>
      <c r="F8" s="13">
        <v>70338</v>
      </c>
      <c r="G8" s="13">
        <v>399484</v>
      </c>
      <c r="H8" s="13">
        <v>0.10670840128687506</v>
      </c>
      <c r="I8" s="13">
        <v>0.414184655995239</v>
      </c>
      <c r="J8" s="13" t="s">
        <v>19</v>
      </c>
      <c r="K8" s="14">
        <v>0.6834173783775905</v>
      </c>
      <c r="L8" s="14" t="s">
        <v>26</v>
      </c>
      <c r="M8" s="15">
        <v>70338</v>
      </c>
      <c r="N8" s="16">
        <v>0.2689789674952199</v>
      </c>
      <c r="O8" s="16">
        <v>0.2689789674952199</v>
      </c>
      <c r="P8" s="17"/>
      <c r="Q8" s="18"/>
      <c r="R8" s="19"/>
    </row>
    <row r="9" spans="2:18" s="1" customFormat="1" ht="21.75" customHeight="1">
      <c r="B9" s="12">
        <v>4</v>
      </c>
      <c r="C9" s="13" t="s">
        <v>27</v>
      </c>
      <c r="D9" s="13" t="s">
        <v>28</v>
      </c>
      <c r="E9" s="13">
        <v>69317</v>
      </c>
      <c r="F9" s="13">
        <v>39954</v>
      </c>
      <c r="G9" s="13">
        <v>468801</v>
      </c>
      <c r="H9" s="13">
        <v>0.07186780396617132</v>
      </c>
      <c r="I9" s="13">
        <v>0.48605245996141033</v>
      </c>
      <c r="J9" s="13" t="s">
        <v>19</v>
      </c>
      <c r="K9" s="14">
        <v>0.5763954008396208</v>
      </c>
      <c r="L9" s="14" t="s">
        <v>26</v>
      </c>
      <c r="M9" s="15">
        <v>110292</v>
      </c>
      <c r="N9" s="16">
        <v>0.15278776290630974</v>
      </c>
      <c r="O9" s="16">
        <v>0.4217667304015296</v>
      </c>
      <c r="P9" s="17"/>
      <c r="Q9" s="18"/>
      <c r="R9" s="19"/>
    </row>
    <row r="10" spans="2:18" s="1" customFormat="1" ht="21.75" customHeight="1">
      <c r="B10" s="12">
        <v>5</v>
      </c>
      <c r="C10" s="13" t="s">
        <v>29</v>
      </c>
      <c r="D10" s="13" t="s">
        <v>30</v>
      </c>
      <c r="E10" s="13">
        <v>39005</v>
      </c>
      <c r="F10" s="13">
        <v>16084</v>
      </c>
      <c r="G10" s="13">
        <v>507806</v>
      </c>
      <c r="H10" s="13">
        <v>0.040440349318356425</v>
      </c>
      <c r="I10" s="13">
        <v>0.5264928092797667</v>
      </c>
      <c r="J10" s="13" t="s">
        <v>19</v>
      </c>
      <c r="K10" s="14">
        <v>0.4123573900781951</v>
      </c>
      <c r="L10" s="14" t="s">
        <v>26</v>
      </c>
      <c r="M10" s="15">
        <v>158562</v>
      </c>
      <c r="N10" s="16">
        <v>0.06150669216061185</v>
      </c>
      <c r="O10" s="16">
        <v>0.6063556405353728</v>
      </c>
      <c r="P10" s="17"/>
      <c r="Q10" s="18"/>
      <c r="R10" s="19"/>
    </row>
    <row r="11" spans="2:18" s="1" customFormat="1" ht="21.75" customHeight="1">
      <c r="B11" s="12">
        <v>6</v>
      </c>
      <c r="C11" s="13" t="s">
        <v>29</v>
      </c>
      <c r="D11" s="13" t="s">
        <v>31</v>
      </c>
      <c r="E11" s="13">
        <v>36910</v>
      </c>
      <c r="F11" s="13">
        <v>3700</v>
      </c>
      <c r="G11" s="13">
        <v>544716</v>
      </c>
      <c r="H11" s="13">
        <v>0.03826825518114436</v>
      </c>
      <c r="I11" s="13">
        <v>0.5647610644609111</v>
      </c>
      <c r="J11" s="13" t="s">
        <v>19</v>
      </c>
      <c r="K11" s="14">
        <v>0.10024383635871037</v>
      </c>
      <c r="L11" s="14" t="s">
        <v>32</v>
      </c>
      <c r="M11" s="15">
        <v>222334</v>
      </c>
      <c r="N11" s="16">
        <v>0.014149139579349905</v>
      </c>
      <c r="O11" s="16">
        <v>0.850225621414914</v>
      </c>
      <c r="P11" s="17"/>
      <c r="Q11" s="18"/>
      <c r="R11" s="19"/>
    </row>
    <row r="12" spans="2:18" s="1" customFormat="1" ht="21.75" customHeight="1">
      <c r="B12" s="12">
        <v>7</v>
      </c>
      <c r="C12" s="13" t="s">
        <v>33</v>
      </c>
      <c r="D12" s="13" t="s">
        <v>34</v>
      </c>
      <c r="E12" s="13">
        <v>33334</v>
      </c>
      <c r="F12" s="13">
        <v>6878</v>
      </c>
      <c r="G12" s="13">
        <v>578050</v>
      </c>
      <c r="H12" s="13">
        <v>0.03456066156077665</v>
      </c>
      <c r="I12" s="13">
        <v>0.5993217260216878</v>
      </c>
      <c r="J12" s="13" t="s">
        <v>19</v>
      </c>
      <c r="K12" s="14">
        <v>0.20633587328253436</v>
      </c>
      <c r="L12" s="14" t="s">
        <v>21</v>
      </c>
      <c r="M12" s="15">
        <v>207879</v>
      </c>
      <c r="N12" s="16">
        <v>0.02630210325047801</v>
      </c>
      <c r="O12" s="16">
        <v>0.7949483747609942</v>
      </c>
      <c r="P12" s="17"/>
      <c r="Q12" s="18"/>
      <c r="R12" s="19"/>
    </row>
    <row r="13" spans="2:18" s="1" customFormat="1" ht="21.75" customHeight="1">
      <c r="B13" s="12">
        <v>8</v>
      </c>
      <c r="C13" s="13" t="s">
        <v>35</v>
      </c>
      <c r="D13" s="13" t="s">
        <v>36</v>
      </c>
      <c r="E13" s="13">
        <v>32225</v>
      </c>
      <c r="F13" s="13">
        <v>8005</v>
      </c>
      <c r="G13" s="13">
        <v>610275</v>
      </c>
      <c r="H13" s="13">
        <v>0.033410851346853884</v>
      </c>
      <c r="I13" s="13">
        <v>0.6327325773685416</v>
      </c>
      <c r="J13" s="13" t="s">
        <v>19</v>
      </c>
      <c r="K13" s="14">
        <v>0.24840961986035687</v>
      </c>
      <c r="L13" s="14" t="s">
        <v>21</v>
      </c>
      <c r="M13" s="15">
        <v>201001</v>
      </c>
      <c r="N13" s="16">
        <v>0.030611854684512427</v>
      </c>
      <c r="O13" s="16">
        <v>0.7686462715105162</v>
      </c>
      <c r="P13" s="17"/>
      <c r="Q13" s="18"/>
      <c r="R13" s="19"/>
    </row>
    <row r="14" spans="2:18" s="1" customFormat="1" ht="21.75" customHeight="1">
      <c r="B14" s="12">
        <v>9</v>
      </c>
      <c r="C14" s="13" t="s">
        <v>19</v>
      </c>
      <c r="D14" s="13" t="s">
        <v>37</v>
      </c>
      <c r="E14" s="13">
        <v>28203</v>
      </c>
      <c r="F14" s="13">
        <v>11031</v>
      </c>
      <c r="G14" s="13">
        <v>638478</v>
      </c>
      <c r="H14" s="13">
        <v>0.029240845323051053</v>
      </c>
      <c r="I14" s="13">
        <v>0.6619734226915927</v>
      </c>
      <c r="J14" s="13" t="s">
        <v>19</v>
      </c>
      <c r="K14" s="14">
        <v>0.3911286033400702</v>
      </c>
      <c r="L14" s="14" t="s">
        <v>21</v>
      </c>
      <c r="M14" s="15">
        <v>182796</v>
      </c>
      <c r="N14" s="16">
        <v>0.04218355640535373</v>
      </c>
      <c r="O14" s="16">
        <v>0.6990286806883366</v>
      </c>
      <c r="P14" s="17"/>
      <c r="Q14" s="18"/>
      <c r="R14" s="19"/>
    </row>
    <row r="15" spans="2:18" s="1" customFormat="1" ht="21.75" customHeight="1">
      <c r="B15" s="12">
        <v>10</v>
      </c>
      <c r="C15" s="13" t="s">
        <v>19</v>
      </c>
      <c r="D15" s="13" t="s">
        <v>38</v>
      </c>
      <c r="E15" s="13">
        <v>25990</v>
      </c>
      <c r="F15" s="13">
        <v>994</v>
      </c>
      <c r="G15" s="13">
        <v>664468</v>
      </c>
      <c r="H15" s="13">
        <v>0.026946408890759735</v>
      </c>
      <c r="I15" s="13">
        <v>0.6889198315823525</v>
      </c>
      <c r="J15" s="13" t="s">
        <v>19</v>
      </c>
      <c r="K15" s="14">
        <v>0.03824547903039631</v>
      </c>
      <c r="L15" s="14" t="s">
        <v>24</v>
      </c>
      <c r="M15" s="15">
        <v>253473</v>
      </c>
      <c r="N15" s="16">
        <v>0.0038011472275334608</v>
      </c>
      <c r="O15" s="16">
        <v>0.9693040152963671</v>
      </c>
      <c r="P15" s="17"/>
      <c r="Q15" s="18"/>
      <c r="R15" s="19"/>
    </row>
    <row r="16" spans="2:18" s="1" customFormat="1" ht="21.75" customHeight="1">
      <c r="B16" s="12">
        <v>11</v>
      </c>
      <c r="C16" s="13" t="s">
        <v>27</v>
      </c>
      <c r="D16" s="13" t="s">
        <v>39</v>
      </c>
      <c r="E16" s="13">
        <v>20332</v>
      </c>
      <c r="F16" s="13">
        <v>1446</v>
      </c>
      <c r="G16" s="13">
        <v>684800</v>
      </c>
      <c r="H16" s="13">
        <v>0.02108019952162089</v>
      </c>
      <c r="I16" s="13">
        <v>0.7100000311039734</v>
      </c>
      <c r="J16" s="13" t="s">
        <v>40</v>
      </c>
      <c r="K16" s="14">
        <v>0.07111941766673224</v>
      </c>
      <c r="L16" s="14" t="s">
        <v>24</v>
      </c>
      <c r="M16" s="15">
        <v>244169</v>
      </c>
      <c r="N16" s="16">
        <v>0.005529636711281071</v>
      </c>
      <c r="O16" s="16">
        <v>0.9337246653919694</v>
      </c>
      <c r="P16" s="17"/>
      <c r="Q16" s="18"/>
      <c r="R16" s="19"/>
    </row>
    <row r="17" spans="2:18" s="1" customFormat="1" ht="21.75" customHeight="1">
      <c r="B17" s="12">
        <v>12</v>
      </c>
      <c r="C17" s="13" t="s">
        <v>29</v>
      </c>
      <c r="D17" s="13" t="s">
        <v>41</v>
      </c>
      <c r="E17" s="13">
        <v>18974</v>
      </c>
      <c r="F17" s="13">
        <v>159</v>
      </c>
      <c r="G17" s="13">
        <v>703774</v>
      </c>
      <c r="H17" s="13">
        <v>0.0196722263290987</v>
      </c>
      <c r="I17" s="13">
        <v>0.7296722574330721</v>
      </c>
      <c r="J17" s="13" t="s">
        <v>40</v>
      </c>
      <c r="K17" s="14">
        <v>0.008379888268156424</v>
      </c>
      <c r="L17" s="14" t="s">
        <v>24</v>
      </c>
      <c r="M17" s="15">
        <v>261054</v>
      </c>
      <c r="N17" s="16">
        <v>0.0006080305927342256</v>
      </c>
      <c r="O17" s="16">
        <v>0.9982944550669216</v>
      </c>
      <c r="P17" s="17"/>
      <c r="Q17" s="18"/>
      <c r="R17" s="19"/>
    </row>
    <row r="18" spans="2:18" s="1" customFormat="1" ht="21.75" customHeight="1">
      <c r="B18" s="12">
        <v>13</v>
      </c>
      <c r="C18" s="13" t="s">
        <v>29</v>
      </c>
      <c r="D18" s="13" t="s">
        <v>42</v>
      </c>
      <c r="E18" s="13">
        <v>18774</v>
      </c>
      <c r="F18" s="13">
        <v>10200</v>
      </c>
      <c r="G18" s="13">
        <v>722548</v>
      </c>
      <c r="H18" s="13">
        <v>0.019464866506930485</v>
      </c>
      <c r="I18" s="13">
        <v>0.7491371239400025</v>
      </c>
      <c r="J18" s="13" t="s">
        <v>40</v>
      </c>
      <c r="K18" s="14">
        <v>0.5433045701502077</v>
      </c>
      <c r="L18" s="14" t="s">
        <v>26</v>
      </c>
      <c r="M18" s="15">
        <v>192996</v>
      </c>
      <c r="N18" s="16">
        <v>0.03900573613766731</v>
      </c>
      <c r="O18" s="16">
        <v>0.7380344168260038</v>
      </c>
      <c r="P18" s="17"/>
      <c r="Q18" s="18"/>
      <c r="R18" s="19"/>
    </row>
    <row r="19" spans="2:18" s="1" customFormat="1" ht="21.75" customHeight="1">
      <c r="B19" s="12">
        <v>14</v>
      </c>
      <c r="C19" s="13" t="s">
        <v>35</v>
      </c>
      <c r="D19" s="13" t="s">
        <v>43</v>
      </c>
      <c r="E19" s="13">
        <v>18113</v>
      </c>
      <c r="F19" s="13">
        <v>1606</v>
      </c>
      <c r="G19" s="13">
        <v>740661</v>
      </c>
      <c r="H19" s="13">
        <v>0.01877954229466453</v>
      </c>
      <c r="I19" s="13">
        <v>0.767916666234667</v>
      </c>
      <c r="J19" s="13" t="s">
        <v>40</v>
      </c>
      <c r="K19" s="14">
        <v>0.08866559929332524</v>
      </c>
      <c r="L19" s="14" t="s">
        <v>24</v>
      </c>
      <c r="M19" s="15">
        <v>241147</v>
      </c>
      <c r="N19" s="16">
        <v>0.006141491395793499</v>
      </c>
      <c r="O19" s="16">
        <v>0.9221682600382409</v>
      </c>
      <c r="P19" s="17"/>
      <c r="Q19" s="18"/>
      <c r="R19" s="19"/>
    </row>
    <row r="20" spans="2:37" ht="21.75" customHeight="1">
      <c r="B20" s="12">
        <v>24</v>
      </c>
      <c r="C20" s="13" t="s">
        <v>29</v>
      </c>
      <c r="D20" s="13" t="s">
        <v>44</v>
      </c>
      <c r="E20" s="13">
        <v>15230</v>
      </c>
      <c r="F20" s="13">
        <v>1050</v>
      </c>
      <c r="G20" s="13">
        <v>755891</v>
      </c>
      <c r="H20" s="13">
        <v>0.015790450458109687</v>
      </c>
      <c r="I20" s="13">
        <v>0.7837071166927767</v>
      </c>
      <c r="J20" s="13" t="s">
        <v>40</v>
      </c>
      <c r="K20" s="14">
        <v>0.06894287590282337</v>
      </c>
      <c r="L20" s="14" t="s">
        <v>24</v>
      </c>
      <c r="M20" s="15">
        <v>251438</v>
      </c>
      <c r="N20" s="16">
        <v>0.00401529636711281</v>
      </c>
      <c r="O20" s="16">
        <v>0.9615219885277246</v>
      </c>
      <c r="P20" s="17"/>
      <c r="Q20" s="18"/>
      <c r="R20" s="1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2:18" s="1" customFormat="1" ht="21.75" customHeight="1">
      <c r="B21" s="12">
        <v>25</v>
      </c>
      <c r="C21" s="13" t="s">
        <v>29</v>
      </c>
      <c r="D21" s="13" t="s">
        <v>45</v>
      </c>
      <c r="E21" s="13">
        <v>13613</v>
      </c>
      <c r="F21" s="13">
        <v>6417</v>
      </c>
      <c r="G21" s="13">
        <v>769504</v>
      </c>
      <c r="H21" s="13">
        <v>0.014113946295879656</v>
      </c>
      <c r="I21" s="13">
        <v>0.7978210629886564</v>
      </c>
      <c r="J21" s="13" t="s">
        <v>40</v>
      </c>
      <c r="K21" s="14">
        <v>0.4713876441636671</v>
      </c>
      <c r="L21" s="14" t="s">
        <v>26</v>
      </c>
      <c r="M21" s="15">
        <v>214296</v>
      </c>
      <c r="N21" s="16">
        <v>0.024539196940726576</v>
      </c>
      <c r="O21" s="16">
        <v>0.8194875717017208</v>
      </c>
      <c r="P21" s="17"/>
      <c r="Q21" s="18"/>
      <c r="R21" s="19"/>
    </row>
    <row r="22" spans="2:18" s="1" customFormat="1" ht="21.75" customHeight="1">
      <c r="B22" s="12">
        <v>26</v>
      </c>
      <c r="C22" s="13" t="s">
        <v>22</v>
      </c>
      <c r="D22" s="13" t="s">
        <v>46</v>
      </c>
      <c r="E22" s="13">
        <v>12524</v>
      </c>
      <c r="F22" s="13">
        <v>600</v>
      </c>
      <c r="G22" s="13">
        <v>782028</v>
      </c>
      <c r="H22" s="13">
        <v>0.012984872064173718</v>
      </c>
      <c r="I22" s="13">
        <v>0.81080593505283</v>
      </c>
      <c r="J22" s="13" t="s">
        <v>40</v>
      </c>
      <c r="K22" s="14">
        <v>0.047908016608112426</v>
      </c>
      <c r="L22" s="14" t="s">
        <v>24</v>
      </c>
      <c r="M22" s="15">
        <v>257266</v>
      </c>
      <c r="N22" s="16">
        <v>0.002294455066921606</v>
      </c>
      <c r="O22" s="16">
        <v>0.9838087954110899</v>
      </c>
      <c r="P22" s="17"/>
      <c r="Q22" s="18"/>
      <c r="R22" s="19"/>
    </row>
    <row r="23" spans="2:18" s="1" customFormat="1" ht="21.75" customHeight="1">
      <c r="B23" s="12">
        <v>35</v>
      </c>
      <c r="C23" s="13" t="s">
        <v>35</v>
      </c>
      <c r="D23" s="13" t="s">
        <v>47</v>
      </c>
      <c r="E23" s="13">
        <v>9063</v>
      </c>
      <c r="F23" s="13">
        <v>3129</v>
      </c>
      <c r="G23" s="13">
        <v>791091</v>
      </c>
      <c r="H23" s="13">
        <v>0.00939651034155273</v>
      </c>
      <c r="I23" s="13">
        <v>0.8202024453943828</v>
      </c>
      <c r="J23" s="13" t="s">
        <v>40</v>
      </c>
      <c r="K23" s="14">
        <v>0.34524991724594506</v>
      </c>
      <c r="L23" s="14" t="s">
        <v>21</v>
      </c>
      <c r="M23" s="15">
        <v>225463</v>
      </c>
      <c r="N23" s="16">
        <v>0.011965583173996175</v>
      </c>
      <c r="O23" s="16">
        <v>0.8621912045889102</v>
      </c>
      <c r="P23" s="17"/>
      <c r="Q23" s="18"/>
      <c r="R23" s="19"/>
    </row>
    <row r="24" spans="2:18" s="1" customFormat="1" ht="21.75" customHeight="1">
      <c r="B24" s="12">
        <v>34</v>
      </c>
      <c r="C24" s="13" t="s">
        <v>33</v>
      </c>
      <c r="D24" s="13" t="s">
        <v>48</v>
      </c>
      <c r="E24" s="13">
        <v>8900</v>
      </c>
      <c r="F24" s="13">
        <v>87</v>
      </c>
      <c r="G24" s="13">
        <v>799991</v>
      </c>
      <c r="H24" s="13">
        <v>0.009227512086485635</v>
      </c>
      <c r="I24" s="13">
        <v>0.8294299574808685</v>
      </c>
      <c r="J24" s="13" t="s">
        <v>40</v>
      </c>
      <c r="K24" s="14">
        <v>0.009775280898876405</v>
      </c>
      <c r="L24" s="14" t="s">
        <v>24</v>
      </c>
      <c r="M24" s="15">
        <v>261397</v>
      </c>
      <c r="N24" s="16">
        <v>0.0003326959847036329</v>
      </c>
      <c r="O24" s="16">
        <v>0.9996061185468451</v>
      </c>
      <c r="P24" s="17"/>
      <c r="Q24" s="18"/>
      <c r="R24" s="19"/>
    </row>
    <row r="25" spans="2:18" s="1" customFormat="1" ht="21.75" customHeight="1">
      <c r="B25" s="12">
        <v>33</v>
      </c>
      <c r="C25" s="13" t="s">
        <v>33</v>
      </c>
      <c r="D25" s="13" t="s">
        <v>49</v>
      </c>
      <c r="E25" s="13">
        <v>8453</v>
      </c>
      <c r="F25" s="13">
        <v>1576</v>
      </c>
      <c r="G25" s="13">
        <v>808444</v>
      </c>
      <c r="H25" s="13">
        <v>0.008764062883939671</v>
      </c>
      <c r="I25" s="13">
        <v>0.8381940203648082</v>
      </c>
      <c r="J25" s="13" t="s">
        <v>40</v>
      </c>
      <c r="K25" s="14">
        <v>0.186442683071099</v>
      </c>
      <c r="L25" s="14" t="s">
        <v>32</v>
      </c>
      <c r="M25" s="15">
        <v>242723</v>
      </c>
      <c r="N25" s="16">
        <v>0.006026768642447419</v>
      </c>
      <c r="O25" s="16">
        <v>0.9281950286806884</v>
      </c>
      <c r="P25" s="17"/>
      <c r="Q25" s="18"/>
      <c r="R25" s="19"/>
    </row>
    <row r="26" spans="2:18" s="1" customFormat="1" ht="21.75" customHeight="1">
      <c r="B26" s="12">
        <v>22</v>
      </c>
      <c r="C26" s="13" t="s">
        <v>35</v>
      </c>
      <c r="D26" s="13" t="s">
        <v>50</v>
      </c>
      <c r="E26" s="13">
        <v>8364</v>
      </c>
      <c r="F26" s="13">
        <v>2787</v>
      </c>
      <c r="G26" s="13">
        <v>816808</v>
      </c>
      <c r="H26" s="13">
        <v>0.008671787763074814</v>
      </c>
      <c r="I26" s="13">
        <v>0.8468658081278829</v>
      </c>
      <c r="J26" s="13" t="s">
        <v>40</v>
      </c>
      <c r="K26" s="14">
        <v>0.3332137733142037</v>
      </c>
      <c r="L26" s="14" t="s">
        <v>21</v>
      </c>
      <c r="M26" s="15">
        <v>228250</v>
      </c>
      <c r="N26" s="16">
        <v>0.01065774378585086</v>
      </c>
      <c r="O26" s="16">
        <v>0.872848948374761</v>
      </c>
      <c r="P26" s="17"/>
      <c r="Q26" s="18"/>
      <c r="R26" s="19"/>
    </row>
    <row r="27" spans="2:18" s="1" customFormat="1" ht="21.75" customHeight="1">
      <c r="B27" s="12">
        <v>21</v>
      </c>
      <c r="C27" s="13" t="s">
        <v>33</v>
      </c>
      <c r="D27" s="13" t="s">
        <v>51</v>
      </c>
      <c r="E27" s="13">
        <v>7814</v>
      </c>
      <c r="F27" s="13">
        <v>772</v>
      </c>
      <c r="G27" s="13">
        <v>824622</v>
      </c>
      <c r="H27" s="13">
        <v>0.008101548252112218</v>
      </c>
      <c r="I27" s="13">
        <v>0.8549673563799952</v>
      </c>
      <c r="J27" s="13" t="s">
        <v>52</v>
      </c>
      <c r="K27" s="14">
        <v>0.09879703097005375</v>
      </c>
      <c r="L27" s="14" t="s">
        <v>24</v>
      </c>
      <c r="M27" s="15">
        <v>255903</v>
      </c>
      <c r="N27" s="16">
        <v>0.0029521988527724664</v>
      </c>
      <c r="O27" s="16">
        <v>0.9785965583173997</v>
      </c>
      <c r="P27" s="17"/>
      <c r="Q27" s="18"/>
      <c r="R27" s="19"/>
    </row>
    <row r="28" spans="2:18" s="1" customFormat="1" ht="21.75" customHeight="1">
      <c r="B28" s="12">
        <v>23</v>
      </c>
      <c r="C28" s="13" t="s">
        <v>33</v>
      </c>
      <c r="D28" s="13" t="s">
        <v>53</v>
      </c>
      <c r="E28" s="13">
        <v>7663</v>
      </c>
      <c r="F28" s="13">
        <v>169</v>
      </c>
      <c r="G28" s="13">
        <v>832285</v>
      </c>
      <c r="H28" s="13">
        <v>0.007944991586375216</v>
      </c>
      <c r="I28" s="13">
        <v>0.8629123479663704</v>
      </c>
      <c r="J28" s="13" t="s">
        <v>52</v>
      </c>
      <c r="K28" s="14">
        <v>0.022054025838444475</v>
      </c>
      <c r="L28" s="14" t="s">
        <v>24</v>
      </c>
      <c r="M28" s="15">
        <v>260895</v>
      </c>
      <c r="N28" s="16">
        <v>0.0006462715105162523</v>
      </c>
      <c r="O28" s="16">
        <v>0.9976864244741874</v>
      </c>
      <c r="P28" s="17"/>
      <c r="Q28" s="18"/>
      <c r="R28" s="19"/>
    </row>
    <row r="29" spans="2:18" s="1" customFormat="1" ht="21.75" customHeight="1">
      <c r="B29" s="12">
        <v>43</v>
      </c>
      <c r="C29" s="13" t="s">
        <v>33</v>
      </c>
      <c r="D29" s="13" t="s">
        <v>54</v>
      </c>
      <c r="E29" s="13">
        <v>7482</v>
      </c>
      <c r="F29" s="13">
        <v>2258</v>
      </c>
      <c r="G29" s="13">
        <v>839767</v>
      </c>
      <c r="H29" s="13">
        <v>0.00775733094731298</v>
      </c>
      <c r="I29" s="13">
        <v>0.8706696789136834</v>
      </c>
      <c r="J29" s="13" t="s">
        <v>52</v>
      </c>
      <c r="K29" s="14">
        <v>0.301790964982625</v>
      </c>
      <c r="L29" s="14" t="s">
        <v>21</v>
      </c>
      <c r="M29" s="15">
        <v>230508</v>
      </c>
      <c r="N29" s="16">
        <v>0.008634799235181644</v>
      </c>
      <c r="O29" s="16">
        <v>0.8814837476099426</v>
      </c>
      <c r="P29" s="17"/>
      <c r="Q29" s="18"/>
      <c r="R29" s="19"/>
    </row>
    <row r="30" spans="2:18" s="1" customFormat="1" ht="21.75" customHeight="1">
      <c r="B30" s="12">
        <v>44</v>
      </c>
      <c r="C30" s="13" t="s">
        <v>33</v>
      </c>
      <c r="D30" s="13" t="s">
        <v>55</v>
      </c>
      <c r="E30" s="13">
        <v>6787</v>
      </c>
      <c r="F30" s="13">
        <v>186</v>
      </c>
      <c r="G30" s="13">
        <v>846554</v>
      </c>
      <c r="H30" s="13">
        <v>0.007036755565278427</v>
      </c>
      <c r="I30" s="13">
        <v>0.8777064344789618</v>
      </c>
      <c r="J30" s="13" t="s">
        <v>52</v>
      </c>
      <c r="K30" s="14">
        <v>0.027405333726241345</v>
      </c>
      <c r="L30" s="14" t="s">
        <v>24</v>
      </c>
      <c r="M30" s="15">
        <v>260726</v>
      </c>
      <c r="N30" s="16">
        <v>0.000711281070745698</v>
      </c>
      <c r="O30" s="16">
        <v>0.9970401529636711</v>
      </c>
      <c r="P30" s="17"/>
      <c r="Q30" s="18"/>
      <c r="R30" s="19"/>
    </row>
    <row r="31" spans="2:18" s="1" customFormat="1" ht="21.75" customHeight="1">
      <c r="B31" s="12">
        <v>45</v>
      </c>
      <c r="C31" s="13" t="s">
        <v>29</v>
      </c>
      <c r="D31" s="13" t="s">
        <v>56</v>
      </c>
      <c r="E31" s="13">
        <v>6590</v>
      </c>
      <c r="F31" s="13">
        <v>1168</v>
      </c>
      <c r="G31" s="13">
        <v>853144</v>
      </c>
      <c r="H31" s="13">
        <v>0.006832506140442734</v>
      </c>
      <c r="I31" s="13">
        <v>0.8845389406194045</v>
      </c>
      <c r="J31" s="13" t="s">
        <v>52</v>
      </c>
      <c r="K31" s="14">
        <v>0.1772382397572079</v>
      </c>
      <c r="L31" s="14" t="s">
        <v>32</v>
      </c>
      <c r="M31" s="15">
        <v>250388</v>
      </c>
      <c r="N31" s="16">
        <v>0.004466539196940726</v>
      </c>
      <c r="O31" s="16">
        <v>0.9575066921606119</v>
      </c>
      <c r="P31" s="17"/>
      <c r="Q31" s="18"/>
      <c r="R31" s="19"/>
    </row>
    <row r="32" spans="2:18" s="1" customFormat="1" ht="21.75" customHeight="1">
      <c r="B32" s="12">
        <v>30</v>
      </c>
      <c r="C32" s="13" t="s">
        <v>27</v>
      </c>
      <c r="D32" s="13" t="s">
        <v>57</v>
      </c>
      <c r="E32" s="13">
        <v>6287</v>
      </c>
      <c r="F32" s="13">
        <v>1204</v>
      </c>
      <c r="G32" s="13">
        <v>859431</v>
      </c>
      <c r="H32" s="13">
        <v>0.006518356009857886</v>
      </c>
      <c r="I32" s="13">
        <v>0.8910572966292624</v>
      </c>
      <c r="J32" s="13" t="s">
        <v>52</v>
      </c>
      <c r="K32" s="14">
        <v>0.1915062828057897</v>
      </c>
      <c r="L32" s="14" t="s">
        <v>32</v>
      </c>
      <c r="M32" s="15">
        <v>249220</v>
      </c>
      <c r="N32" s="16">
        <v>0.004604206500956023</v>
      </c>
      <c r="O32" s="16">
        <v>0.9530401529636712</v>
      </c>
      <c r="P32" s="17"/>
      <c r="Q32" s="18"/>
      <c r="R32" s="19"/>
    </row>
    <row r="33" spans="2:18" s="1" customFormat="1" ht="21.75" customHeight="1">
      <c r="B33" s="12">
        <v>31</v>
      </c>
      <c r="C33" s="13" t="s">
        <v>22</v>
      </c>
      <c r="D33" s="13" t="s">
        <v>58</v>
      </c>
      <c r="E33" s="13">
        <v>6262</v>
      </c>
      <c r="F33" s="13">
        <v>4338</v>
      </c>
      <c r="G33" s="13">
        <v>865693</v>
      </c>
      <c r="H33" s="13">
        <v>0.006492436032086859</v>
      </c>
      <c r="I33" s="13">
        <v>0.8975497326613493</v>
      </c>
      <c r="J33" s="13" t="s">
        <v>52</v>
      </c>
      <c r="K33" s="14">
        <v>0.6927499201533056</v>
      </c>
      <c r="L33" s="14" t="s">
        <v>26</v>
      </c>
      <c r="M33" s="15">
        <v>218634</v>
      </c>
      <c r="N33" s="16">
        <v>0.016588910133843213</v>
      </c>
      <c r="O33" s="16">
        <v>0.836076481835564</v>
      </c>
      <c r="P33" s="17"/>
      <c r="Q33" s="18"/>
      <c r="R33" s="19"/>
    </row>
    <row r="34" spans="2:18" s="1" customFormat="1" ht="21.75" customHeight="1">
      <c r="B34" s="12">
        <v>32</v>
      </c>
      <c r="C34" s="13" t="s">
        <v>29</v>
      </c>
      <c r="D34" s="13" t="s">
        <v>59</v>
      </c>
      <c r="E34" s="13">
        <v>6071</v>
      </c>
      <c r="F34" s="13">
        <v>855</v>
      </c>
      <c r="G34" s="13">
        <v>871764</v>
      </c>
      <c r="H34" s="13">
        <v>0.006294407401916212</v>
      </c>
      <c r="I34" s="13">
        <v>0.9038441400632655</v>
      </c>
      <c r="J34" s="13" t="s">
        <v>27</v>
      </c>
      <c r="K34" s="14">
        <v>0.14083347059792456</v>
      </c>
      <c r="L34" s="14" t="s">
        <v>32</v>
      </c>
      <c r="M34" s="15">
        <v>254328</v>
      </c>
      <c r="N34" s="16">
        <v>0.0032695984703632885</v>
      </c>
      <c r="O34" s="16">
        <v>0.9725736137667303</v>
      </c>
      <c r="P34" s="17"/>
      <c r="Q34" s="18"/>
      <c r="R34" s="19"/>
    </row>
    <row r="35" spans="2:18" s="1" customFormat="1" ht="21.75" customHeight="1">
      <c r="B35" s="12">
        <v>36</v>
      </c>
      <c r="C35" s="13" t="s">
        <v>29</v>
      </c>
      <c r="D35" s="13" t="s">
        <v>60</v>
      </c>
      <c r="E35" s="13">
        <v>5996</v>
      </c>
      <c r="F35" s="13">
        <v>1937</v>
      </c>
      <c r="G35" s="13">
        <v>877760</v>
      </c>
      <c r="H35" s="13">
        <v>0.006216647468603131</v>
      </c>
      <c r="I35" s="13">
        <v>0.9100607875318686</v>
      </c>
      <c r="J35" s="13" t="s">
        <v>27</v>
      </c>
      <c r="K35" s="14">
        <v>0.3230486991327552</v>
      </c>
      <c r="L35" s="14" t="s">
        <v>21</v>
      </c>
      <c r="M35" s="15">
        <v>232445</v>
      </c>
      <c r="N35" s="16">
        <v>0.007407265774378585</v>
      </c>
      <c r="O35" s="16">
        <v>0.8888910133843212</v>
      </c>
      <c r="P35" s="17"/>
      <c r="Q35" s="18"/>
      <c r="R35" s="19"/>
    </row>
    <row r="36" spans="2:18" s="1" customFormat="1" ht="21.75" customHeight="1">
      <c r="B36" s="12">
        <v>37</v>
      </c>
      <c r="C36" s="13" t="s">
        <v>27</v>
      </c>
      <c r="D36" s="13" t="s">
        <v>61</v>
      </c>
      <c r="E36" s="13">
        <v>5560</v>
      </c>
      <c r="F36" s="13">
        <v>451</v>
      </c>
      <c r="G36" s="13">
        <v>883320</v>
      </c>
      <c r="H36" s="13">
        <v>0.0057646030562764185</v>
      </c>
      <c r="I36" s="13">
        <v>0.915825390588145</v>
      </c>
      <c r="J36" s="13" t="s">
        <v>27</v>
      </c>
      <c r="K36" s="14">
        <v>0.08111510791366906</v>
      </c>
      <c r="L36" s="14" t="s">
        <v>24</v>
      </c>
      <c r="M36" s="15">
        <v>258225</v>
      </c>
      <c r="N36" s="16">
        <v>0.0017246653919694072</v>
      </c>
      <c r="O36" s="16">
        <v>0.9874760994263863</v>
      </c>
      <c r="P36" s="17"/>
      <c r="Q36" s="18"/>
      <c r="R36" s="19"/>
    </row>
    <row r="37" spans="2:18" s="1" customFormat="1" ht="21.75" customHeight="1">
      <c r="B37" s="12">
        <v>38</v>
      </c>
      <c r="C37" s="13" t="s">
        <v>22</v>
      </c>
      <c r="D37" s="13" t="s">
        <v>62</v>
      </c>
      <c r="E37" s="13">
        <v>5531</v>
      </c>
      <c r="F37" s="13">
        <v>1230</v>
      </c>
      <c r="G37" s="13">
        <v>888851</v>
      </c>
      <c r="H37" s="13">
        <v>0.005734535882062027</v>
      </c>
      <c r="I37" s="13">
        <v>0.921559926470207</v>
      </c>
      <c r="J37" s="13" t="s">
        <v>27</v>
      </c>
      <c r="K37" s="14">
        <v>0.2223829325619237</v>
      </c>
      <c r="L37" s="14" t="s">
        <v>21</v>
      </c>
      <c r="M37" s="15">
        <v>246800</v>
      </c>
      <c r="N37" s="16">
        <v>0.004703632887189293</v>
      </c>
      <c r="O37" s="16">
        <v>0.9437858508604207</v>
      </c>
      <c r="P37" s="17"/>
      <c r="Q37" s="18"/>
      <c r="R37" s="19"/>
    </row>
    <row r="38" spans="2:18" s="1" customFormat="1" ht="21.75" customHeight="1">
      <c r="B38" s="12">
        <v>18</v>
      </c>
      <c r="C38" s="13" t="s">
        <v>27</v>
      </c>
      <c r="D38" s="13" t="s">
        <v>63</v>
      </c>
      <c r="E38" s="13">
        <v>5505</v>
      </c>
      <c r="F38" s="13">
        <v>58</v>
      </c>
      <c r="G38" s="13">
        <v>894356</v>
      </c>
      <c r="H38" s="13">
        <v>0.00570757910518016</v>
      </c>
      <c r="I38" s="13">
        <v>0.9272675055753872</v>
      </c>
      <c r="J38" s="13" t="s">
        <v>27</v>
      </c>
      <c r="K38" s="14">
        <v>0.010535876475930971</v>
      </c>
      <c r="L38" s="14" t="s">
        <v>24</v>
      </c>
      <c r="M38" s="15">
        <v>261455</v>
      </c>
      <c r="N38" s="16">
        <v>0.00022179732313575525</v>
      </c>
      <c r="O38" s="16">
        <v>0.9998279158699809</v>
      </c>
      <c r="P38" s="17"/>
      <c r="Q38" s="18"/>
      <c r="R38" s="19"/>
    </row>
    <row r="39" spans="2:18" s="1" customFormat="1" ht="21.75" customHeight="1">
      <c r="B39" s="12">
        <v>20</v>
      </c>
      <c r="C39" s="13" t="s">
        <v>29</v>
      </c>
      <c r="D39" s="13" t="s">
        <v>64</v>
      </c>
      <c r="E39" s="13">
        <v>5324</v>
      </c>
      <c r="F39" s="13">
        <v>206</v>
      </c>
      <c r="G39" s="13">
        <v>899680</v>
      </c>
      <c r="H39" s="13">
        <v>0.005519918466117923</v>
      </c>
      <c r="I39" s="13">
        <v>0.9327874240415052</v>
      </c>
      <c r="J39" s="13" t="s">
        <v>27</v>
      </c>
      <c r="K39" s="14">
        <v>0.038692712246431255</v>
      </c>
      <c r="L39" s="14" t="s">
        <v>24</v>
      </c>
      <c r="M39" s="15">
        <v>260540</v>
      </c>
      <c r="N39" s="16">
        <v>0.0007877629063097514</v>
      </c>
      <c r="O39" s="16">
        <v>0.9963288718929254</v>
      </c>
      <c r="P39" s="17"/>
      <c r="Q39" s="18"/>
      <c r="R39" s="19"/>
    </row>
    <row r="40" spans="2:18" s="1" customFormat="1" ht="21.75" customHeight="1">
      <c r="B40" s="12">
        <v>19</v>
      </c>
      <c r="C40" s="13" t="s">
        <v>22</v>
      </c>
      <c r="D40" s="13" t="s">
        <v>65</v>
      </c>
      <c r="E40" s="13">
        <v>5026</v>
      </c>
      <c r="F40" s="13">
        <v>1041</v>
      </c>
      <c r="G40" s="13">
        <v>904706</v>
      </c>
      <c r="H40" s="13">
        <v>0.0052109523310872805</v>
      </c>
      <c r="I40" s="13">
        <v>0.9379983763725924</v>
      </c>
      <c r="J40" s="13" t="s">
        <v>27</v>
      </c>
      <c r="K40" s="14">
        <v>0.20712296060485474</v>
      </c>
      <c r="L40" s="14" t="s">
        <v>21</v>
      </c>
      <c r="M40" s="15">
        <v>252479</v>
      </c>
      <c r="N40" s="16">
        <v>0.003980879541108986</v>
      </c>
      <c r="O40" s="16">
        <v>0.9655028680688337</v>
      </c>
      <c r="P40" s="17"/>
      <c r="Q40" s="18"/>
      <c r="R40" s="19"/>
    </row>
    <row r="41" spans="2:18" s="1" customFormat="1" ht="21.75" customHeight="1">
      <c r="B41" s="12">
        <v>46</v>
      </c>
      <c r="C41" s="13" t="s">
        <v>35</v>
      </c>
      <c r="D41" s="13" t="s">
        <v>66</v>
      </c>
      <c r="E41" s="13">
        <v>4634</v>
      </c>
      <c r="F41" s="13">
        <v>763</v>
      </c>
      <c r="G41" s="13">
        <v>909340</v>
      </c>
      <c r="H41" s="13">
        <v>0.004804527079637576</v>
      </c>
      <c r="I41" s="13">
        <v>0.94280290345223</v>
      </c>
      <c r="J41" s="13" t="s">
        <v>27</v>
      </c>
      <c r="K41" s="14">
        <v>0.1646525679758308</v>
      </c>
      <c r="L41" s="14" t="s">
        <v>32</v>
      </c>
      <c r="M41" s="15">
        <v>256666</v>
      </c>
      <c r="N41" s="16">
        <v>0.0029177820267686423</v>
      </c>
      <c r="O41" s="16">
        <v>0.9815143403441683</v>
      </c>
      <c r="P41" s="17"/>
      <c r="Q41" s="18"/>
      <c r="R41" s="19"/>
    </row>
    <row r="42" spans="2:18" s="1" customFormat="1" ht="21.75" customHeight="1">
      <c r="B42" s="12">
        <v>48</v>
      </c>
      <c r="C42" s="13" t="s">
        <v>29</v>
      </c>
      <c r="D42" s="13" t="s">
        <v>67</v>
      </c>
      <c r="E42" s="13">
        <v>4254</v>
      </c>
      <c r="F42" s="13">
        <v>151</v>
      </c>
      <c r="G42" s="13">
        <v>913594</v>
      </c>
      <c r="H42" s="13">
        <v>0.004410543417517965</v>
      </c>
      <c r="I42" s="13">
        <v>0.947213446869748</v>
      </c>
      <c r="J42" s="13" t="s">
        <v>27</v>
      </c>
      <c r="K42" s="14">
        <v>0.03549600376116596</v>
      </c>
      <c r="L42" s="14" t="s">
        <v>24</v>
      </c>
      <c r="M42" s="15">
        <v>261205</v>
      </c>
      <c r="N42" s="16">
        <v>0.0005774378585086042</v>
      </c>
      <c r="O42" s="16">
        <v>0.9988718929254302</v>
      </c>
      <c r="P42" s="17"/>
      <c r="Q42" s="18"/>
      <c r="R42" s="19"/>
    </row>
    <row r="43" spans="2:18" s="1" customFormat="1" ht="21.75" customHeight="1">
      <c r="B43" s="12">
        <v>49</v>
      </c>
      <c r="C43" s="13" t="s">
        <v>22</v>
      </c>
      <c r="D43" s="13" t="s">
        <v>68</v>
      </c>
      <c r="E43" s="13">
        <v>4124</v>
      </c>
      <c r="F43" s="13">
        <v>1857</v>
      </c>
      <c r="G43" s="13">
        <v>917718</v>
      </c>
      <c r="H43" s="13">
        <v>0.004275759533108625</v>
      </c>
      <c r="I43" s="13">
        <v>0.9514892064028566</v>
      </c>
      <c r="J43" s="13" t="s">
        <v>27</v>
      </c>
      <c r="K43" s="14">
        <v>0.4502909796314258</v>
      </c>
      <c r="L43" s="14" t="s">
        <v>26</v>
      </c>
      <c r="M43" s="15">
        <v>236227</v>
      </c>
      <c r="N43" s="16">
        <v>0.007101338432122371</v>
      </c>
      <c r="O43" s="16">
        <v>0.9033537284894837</v>
      </c>
      <c r="P43" s="17"/>
      <c r="Q43" s="18"/>
      <c r="R43" s="19"/>
    </row>
    <row r="44" spans="2:18" s="1" customFormat="1" ht="21.75" customHeight="1">
      <c r="B44" s="12">
        <v>47</v>
      </c>
      <c r="C44" s="13" t="s">
        <v>27</v>
      </c>
      <c r="D44" s="13" t="s">
        <v>69</v>
      </c>
      <c r="E44" s="13">
        <v>3893</v>
      </c>
      <c r="F44" s="13">
        <v>1401</v>
      </c>
      <c r="G44" s="13">
        <v>921611</v>
      </c>
      <c r="H44" s="13">
        <v>0.004036258938504334</v>
      </c>
      <c r="I44" s="13">
        <v>0.955525465341361</v>
      </c>
      <c r="J44" s="13" t="s">
        <v>27</v>
      </c>
      <c r="K44" s="14">
        <v>0.35987670177241204</v>
      </c>
      <c r="L44" s="14" t="s">
        <v>21</v>
      </c>
      <c r="M44" s="15">
        <v>245570</v>
      </c>
      <c r="N44" s="16">
        <v>0.005357552581261951</v>
      </c>
      <c r="O44" s="16">
        <v>0.9390822179732313</v>
      </c>
      <c r="P44" s="17"/>
      <c r="Q44" s="18"/>
      <c r="R44" s="19"/>
    </row>
    <row r="45" spans="2:18" s="1" customFormat="1" ht="21.75" customHeight="1">
      <c r="B45" s="12">
        <v>39</v>
      </c>
      <c r="C45" s="13" t="s">
        <v>29</v>
      </c>
      <c r="D45" s="13" t="s">
        <v>70</v>
      </c>
      <c r="E45" s="13">
        <v>3860</v>
      </c>
      <c r="F45" s="13">
        <v>1702</v>
      </c>
      <c r="G45" s="13">
        <v>925471</v>
      </c>
      <c r="H45" s="13">
        <v>0.0040020445678465785</v>
      </c>
      <c r="I45" s="13">
        <v>0.9595275099092075</v>
      </c>
      <c r="J45" s="13" t="s">
        <v>27</v>
      </c>
      <c r="K45" s="14">
        <v>0.4409326424870466</v>
      </c>
      <c r="L45" s="14" t="s">
        <v>26</v>
      </c>
      <c r="M45" s="15">
        <v>237929</v>
      </c>
      <c r="N45" s="16">
        <v>0.006508604206500956</v>
      </c>
      <c r="O45" s="16">
        <v>0.9098623326959847</v>
      </c>
      <c r="P45" s="17"/>
      <c r="Q45" s="18"/>
      <c r="R45" s="19"/>
    </row>
    <row r="46" spans="2:18" s="1" customFormat="1" ht="21.75" customHeight="1">
      <c r="B46" s="12">
        <v>41</v>
      </c>
      <c r="C46" s="13" t="s">
        <v>29</v>
      </c>
      <c r="D46" s="13" t="s">
        <v>71</v>
      </c>
      <c r="E46" s="13">
        <v>3828</v>
      </c>
      <c r="F46" s="13">
        <v>1925</v>
      </c>
      <c r="G46" s="13">
        <v>929299</v>
      </c>
      <c r="H46" s="13">
        <v>0.003968866996299664</v>
      </c>
      <c r="I46" s="13">
        <v>0.9634963769055072</v>
      </c>
      <c r="J46" s="13" t="s">
        <v>27</v>
      </c>
      <c r="K46" s="14">
        <v>0.5028735632183908</v>
      </c>
      <c r="L46" s="14" t="s">
        <v>26</v>
      </c>
      <c r="M46" s="15">
        <v>234370</v>
      </c>
      <c r="N46" s="16">
        <v>0.007361376673040153</v>
      </c>
      <c r="O46" s="16">
        <v>0.8962523900573613</v>
      </c>
      <c r="P46" s="17"/>
      <c r="Q46" s="18"/>
      <c r="R46" s="19"/>
    </row>
    <row r="47" spans="2:18" s="1" customFormat="1" ht="21.75" customHeight="1">
      <c r="B47" s="12">
        <v>40</v>
      </c>
      <c r="C47" s="13" t="s">
        <v>27</v>
      </c>
      <c r="D47" s="13" t="s">
        <v>72</v>
      </c>
      <c r="E47" s="13">
        <v>3450</v>
      </c>
      <c r="F47" s="13">
        <v>430</v>
      </c>
      <c r="G47" s="13">
        <v>932749</v>
      </c>
      <c r="H47" s="13">
        <v>0.003576956932401735</v>
      </c>
      <c r="I47" s="13">
        <v>0.9670733338379089</v>
      </c>
      <c r="J47" s="13" t="s">
        <v>27</v>
      </c>
      <c r="K47" s="14">
        <v>0.1246376811594203</v>
      </c>
      <c r="L47" s="14" t="s">
        <v>32</v>
      </c>
      <c r="M47" s="15">
        <v>259087</v>
      </c>
      <c r="N47" s="16">
        <v>0.001644359464627151</v>
      </c>
      <c r="O47" s="16">
        <v>0.9907724665391969</v>
      </c>
      <c r="P47" s="17"/>
      <c r="Q47" s="18"/>
      <c r="R47" s="19"/>
    </row>
    <row r="48" spans="2:18" s="1" customFormat="1" ht="21.75" customHeight="1">
      <c r="B48" s="12">
        <v>42</v>
      </c>
      <c r="C48" s="13" t="s">
        <v>22</v>
      </c>
      <c r="D48" s="13" t="s">
        <v>73</v>
      </c>
      <c r="E48" s="13">
        <v>3425</v>
      </c>
      <c r="F48" s="13">
        <v>359</v>
      </c>
      <c r="G48" s="13">
        <v>936174</v>
      </c>
      <c r="H48" s="13">
        <v>0.003551036954630708</v>
      </c>
      <c r="I48" s="13">
        <v>0.9706243707925396</v>
      </c>
      <c r="J48" s="13" t="s">
        <v>27</v>
      </c>
      <c r="K48" s="14">
        <v>0.10481751824817519</v>
      </c>
      <c r="L48" s="14" t="s">
        <v>32</v>
      </c>
      <c r="M48" s="15">
        <v>259814</v>
      </c>
      <c r="N48" s="16">
        <v>0.001372848948374761</v>
      </c>
      <c r="O48" s="16">
        <v>0.9935525812619503</v>
      </c>
      <c r="P48" s="17"/>
      <c r="Q48" s="18"/>
      <c r="R48" s="19"/>
    </row>
    <row r="49" spans="2:18" s="1" customFormat="1" ht="21.75" customHeight="1">
      <c r="B49" s="12">
        <v>28</v>
      </c>
      <c r="C49" s="13" t="s">
        <v>33</v>
      </c>
      <c r="D49" s="13" t="s">
        <v>74</v>
      </c>
      <c r="E49" s="13">
        <v>3216</v>
      </c>
      <c r="F49" s="13">
        <v>249</v>
      </c>
      <c r="G49" s="13">
        <v>939390</v>
      </c>
      <c r="H49" s="13">
        <v>0.0033343459404649215</v>
      </c>
      <c r="I49" s="13">
        <v>0.9739587167330045</v>
      </c>
      <c r="J49" s="13" t="s">
        <v>27</v>
      </c>
      <c r="K49" s="14">
        <v>0.07742537313432836</v>
      </c>
      <c r="L49" s="14" t="s">
        <v>24</v>
      </c>
      <c r="M49" s="15">
        <v>260334</v>
      </c>
      <c r="N49" s="16">
        <v>0.0009521988527724665</v>
      </c>
      <c r="O49" s="16">
        <v>0.9955411089866156</v>
      </c>
      <c r="P49" s="17"/>
      <c r="Q49" s="18"/>
      <c r="R49" s="19"/>
    </row>
    <row r="50" spans="2:18" s="1" customFormat="1" ht="21.75" customHeight="1">
      <c r="B50" s="12">
        <v>29</v>
      </c>
      <c r="C50" s="13" t="s">
        <v>35</v>
      </c>
      <c r="D50" s="13" t="s">
        <v>75</v>
      </c>
      <c r="E50" s="13">
        <v>3212</v>
      </c>
      <c r="F50" s="13">
        <v>105</v>
      </c>
      <c r="G50" s="13">
        <v>942602</v>
      </c>
      <c r="H50" s="13">
        <v>0.003330198744021557</v>
      </c>
      <c r="I50" s="13">
        <v>0.9772889154770261</v>
      </c>
      <c r="J50" s="13" t="s">
        <v>27</v>
      </c>
      <c r="K50" s="14">
        <v>0.03268991282689913</v>
      </c>
      <c r="L50" s="14" t="s">
        <v>24</v>
      </c>
      <c r="M50" s="15">
        <v>261310</v>
      </c>
      <c r="N50" s="16">
        <v>0.00040152963671128105</v>
      </c>
      <c r="O50" s="16">
        <v>0.9992734225621415</v>
      </c>
      <c r="P50" s="17"/>
      <c r="Q50" s="18"/>
      <c r="R50" s="19"/>
    </row>
    <row r="51" spans="2:18" s="1" customFormat="1" ht="21.75" customHeight="1">
      <c r="B51" s="12">
        <v>50</v>
      </c>
      <c r="C51" s="13" t="s">
        <v>33</v>
      </c>
      <c r="D51" s="13" t="s">
        <v>76</v>
      </c>
      <c r="E51" s="13">
        <v>3193</v>
      </c>
      <c r="F51" s="13">
        <v>803</v>
      </c>
      <c r="G51" s="13">
        <v>945795</v>
      </c>
      <c r="H51" s="13">
        <v>0.0033104995609155767</v>
      </c>
      <c r="I51" s="13">
        <v>0.9805994150379417</v>
      </c>
      <c r="J51" s="13" t="s">
        <v>27</v>
      </c>
      <c r="K51" s="14">
        <v>0.2514876291888506</v>
      </c>
      <c r="L51" s="14" t="s">
        <v>21</v>
      </c>
      <c r="M51" s="15">
        <v>255131</v>
      </c>
      <c r="N51" s="16">
        <v>0.0030707456978967497</v>
      </c>
      <c r="O51" s="16">
        <v>0.9756443594646271</v>
      </c>
      <c r="P51" s="17"/>
      <c r="Q51" s="18"/>
      <c r="R51" s="19"/>
    </row>
    <row r="52" spans="2:18" s="1" customFormat="1" ht="21.75" customHeight="1">
      <c r="B52" s="12">
        <v>51</v>
      </c>
      <c r="C52" s="13" t="s">
        <v>29</v>
      </c>
      <c r="D52" s="13" t="s">
        <v>77</v>
      </c>
      <c r="E52" s="13">
        <v>2987</v>
      </c>
      <c r="F52" s="13">
        <v>45</v>
      </c>
      <c r="G52" s="13">
        <v>948782</v>
      </c>
      <c r="H52" s="13">
        <v>0.0030969189440823133</v>
      </c>
      <c r="I52" s="13">
        <v>0.9836963339820239</v>
      </c>
      <c r="J52" s="13" t="s">
        <v>27</v>
      </c>
      <c r="K52" s="14">
        <v>0.015065282892534315</v>
      </c>
      <c r="L52" s="14" t="s">
        <v>24</v>
      </c>
      <c r="M52" s="15">
        <v>261500</v>
      </c>
      <c r="N52" s="16">
        <v>0.00017208413001912047</v>
      </c>
      <c r="O52" s="16">
        <v>1</v>
      </c>
      <c r="P52" s="17"/>
      <c r="Q52" s="18"/>
      <c r="R52" s="19"/>
    </row>
    <row r="53" spans="2:18" s="1" customFormat="1" ht="21.75" customHeight="1">
      <c r="B53" s="12">
        <v>52</v>
      </c>
      <c r="C53" s="13" t="s">
        <v>27</v>
      </c>
      <c r="D53" s="13" t="s">
        <v>78</v>
      </c>
      <c r="E53" s="13">
        <v>2976</v>
      </c>
      <c r="F53" s="13">
        <v>1216</v>
      </c>
      <c r="G53" s="13">
        <v>951758</v>
      </c>
      <c r="H53" s="13">
        <v>0.0030855141538630618</v>
      </c>
      <c r="I53" s="13">
        <v>0.986781848135887</v>
      </c>
      <c r="J53" s="13" t="s">
        <v>27</v>
      </c>
      <c r="K53" s="14">
        <v>0.40860215053763443</v>
      </c>
      <c r="L53" s="14" t="s">
        <v>26</v>
      </c>
      <c r="M53" s="15">
        <v>248016</v>
      </c>
      <c r="N53" s="16">
        <v>0.004650095602294455</v>
      </c>
      <c r="O53" s="16">
        <v>0.9484359464627151</v>
      </c>
      <c r="P53" s="17"/>
      <c r="Q53" s="18"/>
      <c r="R53" s="19"/>
    </row>
    <row r="54" spans="2:18" s="1" customFormat="1" ht="21.75" customHeight="1">
      <c r="B54" s="12">
        <v>53</v>
      </c>
      <c r="C54" s="13" t="s">
        <v>19</v>
      </c>
      <c r="D54" s="13" t="s">
        <v>79</v>
      </c>
      <c r="E54" s="13">
        <v>2797</v>
      </c>
      <c r="F54" s="13">
        <v>368</v>
      </c>
      <c r="G54" s="13">
        <v>954555</v>
      </c>
      <c r="H54" s="13">
        <v>0.002899927113022508</v>
      </c>
      <c r="I54" s="13">
        <v>0.9896817752489095</v>
      </c>
      <c r="J54" s="13" t="s">
        <v>27</v>
      </c>
      <c r="K54" s="14">
        <v>0.13156953879156238</v>
      </c>
      <c r="L54" s="14" t="s">
        <v>32</v>
      </c>
      <c r="M54" s="15">
        <v>259455</v>
      </c>
      <c r="N54" s="16">
        <v>0.0014072657743785851</v>
      </c>
      <c r="O54" s="16">
        <v>0.9921797323135755</v>
      </c>
      <c r="P54" s="17"/>
      <c r="Q54" s="18"/>
      <c r="R54" s="19"/>
    </row>
    <row r="55" spans="2:18" s="1" customFormat="1" ht="21.75" customHeight="1">
      <c r="B55" s="12">
        <v>17</v>
      </c>
      <c r="C55" s="13" t="s">
        <v>27</v>
      </c>
      <c r="D55" s="13" t="s">
        <v>80</v>
      </c>
      <c r="E55" s="13">
        <v>2694</v>
      </c>
      <c r="F55" s="13">
        <v>271</v>
      </c>
      <c r="G55" s="13">
        <v>957249</v>
      </c>
      <c r="H55" s="13">
        <v>0.002793136804605876</v>
      </c>
      <c r="I55" s="13">
        <v>0.9924749120535155</v>
      </c>
      <c r="J55" s="13" t="s">
        <v>27</v>
      </c>
      <c r="K55" s="14">
        <v>0.1005939123979213</v>
      </c>
      <c r="L55" s="14" t="s">
        <v>32</v>
      </c>
      <c r="M55" s="15">
        <v>260085</v>
      </c>
      <c r="N55" s="16">
        <v>0.0010363288718929255</v>
      </c>
      <c r="O55" s="16">
        <v>0.9945889101338432</v>
      </c>
      <c r="P55" s="17"/>
      <c r="Q55" s="18"/>
      <c r="R55" s="19"/>
    </row>
    <row r="56" spans="2:37" ht="21.75" customHeight="1">
      <c r="B56" s="12">
        <v>16</v>
      </c>
      <c r="C56" s="13" t="s">
        <v>22</v>
      </c>
      <c r="D56" s="13" t="s">
        <v>81</v>
      </c>
      <c r="E56" s="13">
        <v>2551</v>
      </c>
      <c r="F56" s="13">
        <v>1612</v>
      </c>
      <c r="G56" s="13">
        <v>959800</v>
      </c>
      <c r="H56" s="13">
        <v>0.0026448745317556015</v>
      </c>
      <c r="I56" s="13">
        <v>0.995119786585271</v>
      </c>
      <c r="J56" s="13" t="s">
        <v>27</v>
      </c>
      <c r="K56" s="14">
        <v>0.6319090552724422</v>
      </c>
      <c r="L56" s="14" t="s">
        <v>26</v>
      </c>
      <c r="M56" s="15">
        <v>239541</v>
      </c>
      <c r="N56" s="16">
        <v>0.006164435946462715</v>
      </c>
      <c r="O56" s="16">
        <v>0.9160267686424474</v>
      </c>
      <c r="P56" s="17"/>
      <c r="Q56" s="18"/>
      <c r="R56" s="19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2:37" ht="21.75" customHeight="1">
      <c r="B57" s="12">
        <v>15</v>
      </c>
      <c r="C57" s="13" t="s">
        <v>35</v>
      </c>
      <c r="D57" s="13" t="s">
        <v>82</v>
      </c>
      <c r="E57" s="13">
        <v>2517</v>
      </c>
      <c r="F57" s="13">
        <v>432</v>
      </c>
      <c r="G57" s="13">
        <v>962317</v>
      </c>
      <c r="H57" s="13">
        <v>0.0026096233619870048</v>
      </c>
      <c r="I57" s="13">
        <v>0.997729409947258</v>
      </c>
      <c r="J57" s="13" t="s">
        <v>27</v>
      </c>
      <c r="K57" s="14">
        <v>0.17163289630512515</v>
      </c>
      <c r="L57" s="14" t="s">
        <v>32</v>
      </c>
      <c r="M57" s="15">
        <v>258657</v>
      </c>
      <c r="N57" s="16">
        <v>0.0016520076481835563</v>
      </c>
      <c r="O57" s="16">
        <v>0.9891281070745698</v>
      </c>
      <c r="P57" s="17"/>
      <c r="Q57" s="18"/>
      <c r="R57" s="19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2:37" ht="21.75" customHeight="1" thickBot="1">
      <c r="B58" s="21">
        <v>27</v>
      </c>
      <c r="C58" s="22" t="s">
        <v>27</v>
      </c>
      <c r="D58" s="22" t="s">
        <v>83</v>
      </c>
      <c r="E58" s="22">
        <v>2190</v>
      </c>
      <c r="F58" s="22">
        <v>508</v>
      </c>
      <c r="G58" s="22">
        <v>964507</v>
      </c>
      <c r="H58" s="22">
        <v>0.002270590052741971</v>
      </c>
      <c r="I58" s="22">
        <v>1</v>
      </c>
      <c r="J58" s="22" t="s">
        <v>27</v>
      </c>
      <c r="K58" s="23">
        <v>0.2319634703196347</v>
      </c>
      <c r="L58" s="23" t="s">
        <v>21</v>
      </c>
      <c r="M58" s="24">
        <v>257774</v>
      </c>
      <c r="N58" s="25">
        <v>0.00194263862332696</v>
      </c>
      <c r="O58" s="25">
        <v>0.9857514340344168</v>
      </c>
      <c r="P58" s="26"/>
      <c r="Q58" s="27"/>
      <c r="R58" s="28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7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7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7" ht="21.75" customHeight="1">
      <c r="A61" s="1"/>
      <c r="B61" s="1" t="s">
        <v>84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1:37" ht="21.75" customHeight="1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7" ht="21.75" customHeight="1">
      <c r="A63" s="1"/>
      <c r="B63" s="5" t="s">
        <v>2</v>
      </c>
      <c r="C63" s="29" t="s">
        <v>3</v>
      </c>
      <c r="D63" s="6" t="s">
        <v>4</v>
      </c>
      <c r="E63" s="6" t="s">
        <v>5</v>
      </c>
      <c r="F63" s="6" t="s">
        <v>6</v>
      </c>
      <c r="G63" s="6" t="s">
        <v>7</v>
      </c>
      <c r="H63" s="6" t="s">
        <v>8</v>
      </c>
      <c r="I63" s="6" t="s">
        <v>9</v>
      </c>
      <c r="J63" s="6" t="s">
        <v>10</v>
      </c>
      <c r="K63" s="7" t="s">
        <v>85</v>
      </c>
      <c r="L63" s="7" t="s">
        <v>86</v>
      </c>
      <c r="M63" s="6" t="s">
        <v>87</v>
      </c>
      <c r="N63" s="8" t="s">
        <v>14</v>
      </c>
      <c r="O63" s="8" t="s">
        <v>15</v>
      </c>
      <c r="P63" s="30" t="s">
        <v>88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7" ht="21.75" customHeight="1">
      <c r="A64" s="1"/>
      <c r="B64" s="12">
        <v>1</v>
      </c>
      <c r="C64" s="31" t="s">
        <v>19</v>
      </c>
      <c r="D64" s="13" t="s">
        <v>20</v>
      </c>
      <c r="E64" s="13">
        <v>158720</v>
      </c>
      <c r="F64" s="13">
        <v>32186</v>
      </c>
      <c r="G64" s="13">
        <v>158720</v>
      </c>
      <c r="H64" s="13">
        <v>0.1645607548726966</v>
      </c>
      <c r="I64" s="13">
        <v>0.1645607548726966</v>
      </c>
      <c r="J64" s="13" t="s">
        <v>19</v>
      </c>
      <c r="K64" s="14">
        <v>0.20278477822580646</v>
      </c>
      <c r="L64" s="14" t="s">
        <v>21</v>
      </c>
      <c r="M64" s="15">
        <v>142478</v>
      </c>
      <c r="N64" s="16">
        <v>0.12308221797323136</v>
      </c>
      <c r="O64" s="16">
        <v>0.5448489483747609</v>
      </c>
      <c r="P64" s="32">
        <f>IF(OR(J64="A",J64="B1"),IF(OR(L64="a",L64="b1"),4,3),(IF(OR(L64="a",L64="b1"),2,1)))</f>
        <v>4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ht="21.75" customHeight="1">
      <c r="A65" s="1"/>
      <c r="B65" s="12">
        <v>9</v>
      </c>
      <c r="C65" s="31" t="s">
        <v>19</v>
      </c>
      <c r="D65" s="13" t="s">
        <v>37</v>
      </c>
      <c r="E65" s="13">
        <v>28203</v>
      </c>
      <c r="F65" s="13">
        <v>11031</v>
      </c>
      <c r="G65" s="13">
        <v>638478</v>
      </c>
      <c r="H65" s="13">
        <v>0.029240845323051053</v>
      </c>
      <c r="I65" s="13">
        <v>0.6619734226915927</v>
      </c>
      <c r="J65" s="13" t="s">
        <v>19</v>
      </c>
      <c r="K65" s="14">
        <v>0.3911286033400702</v>
      </c>
      <c r="L65" s="14" t="s">
        <v>21</v>
      </c>
      <c r="M65" s="15">
        <v>182796</v>
      </c>
      <c r="N65" s="16">
        <v>0.04218355640535373</v>
      </c>
      <c r="O65" s="16">
        <v>0.6990286806883366</v>
      </c>
      <c r="P65" s="32">
        <f>IF(OR(J65="A",J65="B1"),IF(OR(L65="a",L65="b1"),4,3),(IF(OR(L65="a",L65="b1"),2,1)))</f>
        <v>4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ht="21.75" customHeight="1">
      <c r="A66" s="1"/>
      <c r="B66" s="12">
        <v>10</v>
      </c>
      <c r="C66" s="31" t="s">
        <v>19</v>
      </c>
      <c r="D66" s="13" t="s">
        <v>38</v>
      </c>
      <c r="E66" s="13">
        <v>25990</v>
      </c>
      <c r="F66" s="13">
        <v>994</v>
      </c>
      <c r="G66" s="13">
        <v>664468</v>
      </c>
      <c r="H66" s="13">
        <v>0.026946408890759735</v>
      </c>
      <c r="I66" s="13">
        <v>0.6889198315823525</v>
      </c>
      <c r="J66" s="13" t="s">
        <v>19</v>
      </c>
      <c r="K66" s="14">
        <v>0.03824547903039631</v>
      </c>
      <c r="L66" s="14" t="s">
        <v>24</v>
      </c>
      <c r="M66" s="15">
        <v>253473</v>
      </c>
      <c r="N66" s="16">
        <v>0.0038011472275334608</v>
      </c>
      <c r="O66" s="16">
        <v>0.9693040152963671</v>
      </c>
      <c r="P66" s="32">
        <f>IF(OR(J66="A",J66="B1"),IF(OR(L66="a",L66="b1"),4,3),(IF(OR(L66="a",L66="b1"),2,1)))</f>
        <v>3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ht="21.75" customHeight="1">
      <c r="A67" s="1"/>
      <c r="B67" s="12">
        <v>53</v>
      </c>
      <c r="C67" s="31" t="s">
        <v>19</v>
      </c>
      <c r="D67" s="13" t="s">
        <v>79</v>
      </c>
      <c r="E67" s="13">
        <v>2797</v>
      </c>
      <c r="F67" s="13">
        <v>368</v>
      </c>
      <c r="G67" s="13">
        <v>954555</v>
      </c>
      <c r="H67" s="13">
        <v>0.002899927113022508</v>
      </c>
      <c r="I67" s="13">
        <v>0.9896817752489095</v>
      </c>
      <c r="J67" s="13" t="s">
        <v>27</v>
      </c>
      <c r="K67" s="14">
        <v>0.13156953879156238</v>
      </c>
      <c r="L67" s="14" t="s">
        <v>32</v>
      </c>
      <c r="M67" s="15">
        <v>259455</v>
      </c>
      <c r="N67" s="16">
        <v>0.0014072657743785851</v>
      </c>
      <c r="O67" s="16">
        <v>0.9921797323135755</v>
      </c>
      <c r="P67" s="32">
        <f>IF(OR(J67="A",J67="B1"),IF(OR(L67="a",L67="b1"),4,3),(IF(OR(L67="a",L67="b1"),2,1)))</f>
        <v>1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2:37" s="1" customFormat="1" ht="21.75" customHeight="1">
      <c r="B68" s="12">
        <v>2</v>
      </c>
      <c r="C68" s="31" t="s">
        <v>22</v>
      </c>
      <c r="D68" s="13" t="s">
        <v>23</v>
      </c>
      <c r="E68" s="13">
        <v>137843</v>
      </c>
      <c r="F68" s="13">
        <v>13203</v>
      </c>
      <c r="G68" s="13">
        <v>296563</v>
      </c>
      <c r="H68" s="13">
        <v>0.14291549983566734</v>
      </c>
      <c r="I68" s="13">
        <v>0.307476254708364</v>
      </c>
      <c r="J68" s="13" t="s">
        <v>19</v>
      </c>
      <c r="K68" s="14">
        <v>0.09578288342534623</v>
      </c>
      <c r="L68" s="14" t="s">
        <v>24</v>
      </c>
      <c r="M68" s="15">
        <v>171765</v>
      </c>
      <c r="N68" s="16">
        <v>0.05048948374760994</v>
      </c>
      <c r="O68" s="16">
        <v>0.6568451242829828</v>
      </c>
      <c r="P68" s="32">
        <f aca="true" t="shared" si="0" ref="P68:P116">IF(OR(J68="A",J68="B1"),IF(OR(L68="a",L68="b1"),4,3),(IF(OR(L68="a",L68="b1"),2,1)))</f>
        <v>3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2:37" s="1" customFormat="1" ht="21.75" customHeight="1">
      <c r="B69" s="12">
        <v>3</v>
      </c>
      <c r="C69" s="31" t="s">
        <v>22</v>
      </c>
      <c r="D69" s="13" t="s">
        <v>25</v>
      </c>
      <c r="E69" s="13">
        <v>102921</v>
      </c>
      <c r="F69" s="13">
        <v>70338</v>
      </c>
      <c r="G69" s="13">
        <v>399484</v>
      </c>
      <c r="H69" s="13">
        <v>0.10670840128687506</v>
      </c>
      <c r="I69" s="13">
        <v>0.414184655995239</v>
      </c>
      <c r="J69" s="13" t="s">
        <v>19</v>
      </c>
      <c r="K69" s="14">
        <v>0.6834173783775905</v>
      </c>
      <c r="L69" s="14" t="s">
        <v>26</v>
      </c>
      <c r="M69" s="15">
        <v>70338</v>
      </c>
      <c r="N69" s="16">
        <v>0.2689789674952199</v>
      </c>
      <c r="O69" s="16">
        <v>0.2689789674952199</v>
      </c>
      <c r="P69" s="32">
        <f t="shared" si="0"/>
        <v>4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2:37" s="1" customFormat="1" ht="21.75" customHeight="1">
      <c r="B70" s="12">
        <v>26</v>
      </c>
      <c r="C70" s="31" t="s">
        <v>22</v>
      </c>
      <c r="D70" s="13" t="s">
        <v>46</v>
      </c>
      <c r="E70" s="13">
        <v>12524</v>
      </c>
      <c r="F70" s="13">
        <v>600</v>
      </c>
      <c r="G70" s="13">
        <v>782028</v>
      </c>
      <c r="H70" s="13">
        <v>0.012984872064173718</v>
      </c>
      <c r="I70" s="13">
        <v>0.81080593505283</v>
      </c>
      <c r="J70" s="13" t="s">
        <v>40</v>
      </c>
      <c r="K70" s="14">
        <v>0.047908016608112426</v>
      </c>
      <c r="L70" s="14" t="s">
        <v>24</v>
      </c>
      <c r="M70" s="15">
        <v>257266</v>
      </c>
      <c r="N70" s="16">
        <v>0.002294455066921606</v>
      </c>
      <c r="O70" s="16">
        <v>0.9838087954110899</v>
      </c>
      <c r="P70" s="32">
        <f t="shared" si="0"/>
        <v>3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2:37" s="1" customFormat="1" ht="21.75" customHeight="1">
      <c r="B71" s="12">
        <v>31</v>
      </c>
      <c r="C71" s="31" t="s">
        <v>22</v>
      </c>
      <c r="D71" s="13" t="s">
        <v>58</v>
      </c>
      <c r="E71" s="13">
        <v>6262</v>
      </c>
      <c r="F71" s="13">
        <v>4338</v>
      </c>
      <c r="G71" s="13">
        <v>865693</v>
      </c>
      <c r="H71" s="13">
        <v>0.006492436032086859</v>
      </c>
      <c r="I71" s="13">
        <v>0.8975497326613493</v>
      </c>
      <c r="J71" s="13" t="s">
        <v>52</v>
      </c>
      <c r="K71" s="14">
        <v>0.6927499201533056</v>
      </c>
      <c r="L71" s="14" t="s">
        <v>26</v>
      </c>
      <c r="M71" s="15">
        <v>218634</v>
      </c>
      <c r="N71" s="16">
        <v>0.016588910133843213</v>
      </c>
      <c r="O71" s="16">
        <v>0.836076481835564</v>
      </c>
      <c r="P71" s="32">
        <f t="shared" si="0"/>
        <v>2</v>
      </c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2:37" s="1" customFormat="1" ht="21.75" customHeight="1">
      <c r="B72" s="12">
        <v>38</v>
      </c>
      <c r="C72" s="31" t="s">
        <v>22</v>
      </c>
      <c r="D72" s="13" t="s">
        <v>62</v>
      </c>
      <c r="E72" s="13">
        <v>5531</v>
      </c>
      <c r="F72" s="13">
        <v>1230</v>
      </c>
      <c r="G72" s="13">
        <v>888851</v>
      </c>
      <c r="H72" s="13">
        <v>0.005734535882062027</v>
      </c>
      <c r="I72" s="13">
        <v>0.921559926470207</v>
      </c>
      <c r="J72" s="13" t="s">
        <v>27</v>
      </c>
      <c r="K72" s="14">
        <v>0.2223829325619237</v>
      </c>
      <c r="L72" s="14" t="s">
        <v>21</v>
      </c>
      <c r="M72" s="15">
        <v>246800</v>
      </c>
      <c r="N72" s="16">
        <v>0.004703632887189293</v>
      </c>
      <c r="O72" s="16">
        <v>0.9437858508604207</v>
      </c>
      <c r="P72" s="32">
        <f t="shared" si="0"/>
        <v>2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2:37" s="1" customFormat="1" ht="21.75" customHeight="1">
      <c r="B73" s="12">
        <v>19</v>
      </c>
      <c r="C73" s="31" t="s">
        <v>22</v>
      </c>
      <c r="D73" s="13" t="s">
        <v>65</v>
      </c>
      <c r="E73" s="13">
        <v>5026</v>
      </c>
      <c r="F73" s="13">
        <v>1041</v>
      </c>
      <c r="G73" s="13">
        <v>904706</v>
      </c>
      <c r="H73" s="13">
        <v>0.0052109523310872805</v>
      </c>
      <c r="I73" s="13">
        <v>0.9379983763725924</v>
      </c>
      <c r="J73" s="13" t="s">
        <v>27</v>
      </c>
      <c r="K73" s="14">
        <v>0.20712296060485474</v>
      </c>
      <c r="L73" s="14" t="s">
        <v>21</v>
      </c>
      <c r="M73" s="15">
        <v>252479</v>
      </c>
      <c r="N73" s="16">
        <v>0.003980879541108986</v>
      </c>
      <c r="O73" s="16">
        <v>0.9655028680688337</v>
      </c>
      <c r="P73" s="32">
        <f t="shared" si="0"/>
        <v>2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2:37" s="1" customFormat="1" ht="21.75" customHeight="1">
      <c r="B74" s="12">
        <v>49</v>
      </c>
      <c r="C74" s="31" t="s">
        <v>22</v>
      </c>
      <c r="D74" s="13" t="s">
        <v>68</v>
      </c>
      <c r="E74" s="13">
        <v>4124</v>
      </c>
      <c r="F74" s="13">
        <v>1857</v>
      </c>
      <c r="G74" s="13">
        <v>917718</v>
      </c>
      <c r="H74" s="13">
        <v>0.004275759533108625</v>
      </c>
      <c r="I74" s="13">
        <v>0.9514892064028566</v>
      </c>
      <c r="J74" s="13" t="s">
        <v>27</v>
      </c>
      <c r="K74" s="14">
        <v>0.4502909796314258</v>
      </c>
      <c r="L74" s="14" t="s">
        <v>26</v>
      </c>
      <c r="M74" s="15">
        <v>236227</v>
      </c>
      <c r="N74" s="16">
        <v>0.007101338432122371</v>
      </c>
      <c r="O74" s="16">
        <v>0.9033537284894837</v>
      </c>
      <c r="P74" s="32">
        <f t="shared" si="0"/>
        <v>2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2:37" s="1" customFormat="1" ht="21.75" customHeight="1">
      <c r="B75" s="12">
        <v>42</v>
      </c>
      <c r="C75" s="31" t="s">
        <v>22</v>
      </c>
      <c r="D75" s="13" t="s">
        <v>73</v>
      </c>
      <c r="E75" s="13">
        <v>3425</v>
      </c>
      <c r="F75" s="13">
        <v>359</v>
      </c>
      <c r="G75" s="13">
        <v>936174</v>
      </c>
      <c r="H75" s="13">
        <v>0.003551036954630708</v>
      </c>
      <c r="I75" s="13">
        <v>0.9706243707925396</v>
      </c>
      <c r="J75" s="13" t="s">
        <v>27</v>
      </c>
      <c r="K75" s="14">
        <v>0.10481751824817519</v>
      </c>
      <c r="L75" s="14" t="s">
        <v>32</v>
      </c>
      <c r="M75" s="15">
        <v>259814</v>
      </c>
      <c r="N75" s="16">
        <v>0.001372848948374761</v>
      </c>
      <c r="O75" s="16">
        <v>0.9935525812619503</v>
      </c>
      <c r="P75" s="32">
        <f t="shared" si="0"/>
        <v>1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2:37" s="1" customFormat="1" ht="21.75" customHeight="1">
      <c r="B76" s="12">
        <v>16</v>
      </c>
      <c r="C76" s="31" t="s">
        <v>22</v>
      </c>
      <c r="D76" s="13" t="s">
        <v>81</v>
      </c>
      <c r="E76" s="13">
        <v>2551</v>
      </c>
      <c r="F76" s="13">
        <v>1612</v>
      </c>
      <c r="G76" s="13">
        <v>959800</v>
      </c>
      <c r="H76" s="13">
        <v>0.0026448745317556015</v>
      </c>
      <c r="I76" s="13">
        <v>0.995119786585271</v>
      </c>
      <c r="J76" s="13" t="s">
        <v>27</v>
      </c>
      <c r="K76" s="14">
        <v>0.6319090552724422</v>
      </c>
      <c r="L76" s="14" t="s">
        <v>26</v>
      </c>
      <c r="M76" s="15">
        <v>239541</v>
      </c>
      <c r="N76" s="16">
        <v>0.006164435946462715</v>
      </c>
      <c r="O76" s="16">
        <v>0.9160267686424474</v>
      </c>
      <c r="P76" s="32">
        <f t="shared" si="0"/>
        <v>2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2:37" s="1" customFormat="1" ht="21.75" customHeight="1">
      <c r="B77" s="12">
        <v>4</v>
      </c>
      <c r="C77" s="31" t="s">
        <v>27</v>
      </c>
      <c r="D77" s="13" t="s">
        <v>28</v>
      </c>
      <c r="E77" s="13">
        <v>69317</v>
      </c>
      <c r="F77" s="13">
        <v>39954</v>
      </c>
      <c r="G77" s="13">
        <v>468801</v>
      </c>
      <c r="H77" s="13">
        <v>0.07186780396617132</v>
      </c>
      <c r="I77" s="13">
        <v>0.48605245996141033</v>
      </c>
      <c r="J77" s="13" t="s">
        <v>19</v>
      </c>
      <c r="K77" s="14">
        <v>0.5763954008396208</v>
      </c>
      <c r="L77" s="14" t="s">
        <v>26</v>
      </c>
      <c r="M77" s="15">
        <v>110292</v>
      </c>
      <c r="N77" s="16">
        <v>0.15278776290630974</v>
      </c>
      <c r="O77" s="16">
        <v>0.4217667304015296</v>
      </c>
      <c r="P77" s="32">
        <f t="shared" si="0"/>
        <v>4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2:37" s="1" customFormat="1" ht="21.75" customHeight="1">
      <c r="B78" s="12">
        <v>11</v>
      </c>
      <c r="C78" s="31" t="s">
        <v>27</v>
      </c>
      <c r="D78" s="13" t="s">
        <v>39</v>
      </c>
      <c r="E78" s="13">
        <v>20332</v>
      </c>
      <c r="F78" s="13">
        <v>1446</v>
      </c>
      <c r="G78" s="13">
        <v>684800</v>
      </c>
      <c r="H78" s="13">
        <v>0.02108019952162089</v>
      </c>
      <c r="I78" s="13">
        <v>0.7100000311039734</v>
      </c>
      <c r="J78" s="13" t="s">
        <v>40</v>
      </c>
      <c r="K78" s="14">
        <v>0.07111941766673224</v>
      </c>
      <c r="L78" s="14" t="s">
        <v>24</v>
      </c>
      <c r="M78" s="15">
        <v>244169</v>
      </c>
      <c r="N78" s="16">
        <v>0.005529636711281071</v>
      </c>
      <c r="O78" s="16">
        <v>0.9337246653919694</v>
      </c>
      <c r="P78" s="32">
        <f t="shared" si="0"/>
        <v>3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2:37" s="1" customFormat="1" ht="21.75" customHeight="1">
      <c r="B79" s="12">
        <v>30</v>
      </c>
      <c r="C79" s="31" t="s">
        <v>27</v>
      </c>
      <c r="D79" s="13" t="s">
        <v>57</v>
      </c>
      <c r="E79" s="13">
        <v>6287</v>
      </c>
      <c r="F79" s="13">
        <v>1204</v>
      </c>
      <c r="G79" s="13">
        <v>859431</v>
      </c>
      <c r="H79" s="13">
        <v>0.006518356009857886</v>
      </c>
      <c r="I79" s="13">
        <v>0.8910572966292624</v>
      </c>
      <c r="J79" s="13" t="s">
        <v>52</v>
      </c>
      <c r="K79" s="14">
        <v>0.1915062828057897</v>
      </c>
      <c r="L79" s="14" t="s">
        <v>32</v>
      </c>
      <c r="M79" s="15">
        <v>249220</v>
      </c>
      <c r="N79" s="16">
        <v>0.004604206500956023</v>
      </c>
      <c r="O79" s="16">
        <v>0.9530401529636712</v>
      </c>
      <c r="P79" s="32">
        <f t="shared" si="0"/>
        <v>1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2:37" s="1" customFormat="1" ht="21.75" customHeight="1">
      <c r="B80" s="12">
        <v>37</v>
      </c>
      <c r="C80" s="31" t="s">
        <v>27</v>
      </c>
      <c r="D80" s="13" t="s">
        <v>61</v>
      </c>
      <c r="E80" s="13">
        <v>5560</v>
      </c>
      <c r="F80" s="13">
        <v>451</v>
      </c>
      <c r="G80" s="13">
        <v>883320</v>
      </c>
      <c r="H80" s="13">
        <v>0.0057646030562764185</v>
      </c>
      <c r="I80" s="13">
        <v>0.915825390588145</v>
      </c>
      <c r="J80" s="13" t="s">
        <v>27</v>
      </c>
      <c r="K80" s="14">
        <v>0.08111510791366906</v>
      </c>
      <c r="L80" s="14" t="s">
        <v>24</v>
      </c>
      <c r="M80" s="15">
        <v>258225</v>
      </c>
      <c r="N80" s="16">
        <v>0.0017246653919694072</v>
      </c>
      <c r="O80" s="16">
        <v>0.9874760994263863</v>
      </c>
      <c r="P80" s="32">
        <f t="shared" si="0"/>
        <v>1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2:37" s="1" customFormat="1" ht="21.75" customHeight="1">
      <c r="B81" s="12">
        <v>18</v>
      </c>
      <c r="C81" s="31" t="s">
        <v>27</v>
      </c>
      <c r="D81" s="13" t="s">
        <v>63</v>
      </c>
      <c r="E81" s="13">
        <v>5505</v>
      </c>
      <c r="F81" s="13">
        <v>58</v>
      </c>
      <c r="G81" s="13">
        <v>894356</v>
      </c>
      <c r="H81" s="13">
        <v>0.00570757910518016</v>
      </c>
      <c r="I81" s="13">
        <v>0.9272675055753872</v>
      </c>
      <c r="J81" s="13" t="s">
        <v>27</v>
      </c>
      <c r="K81" s="14">
        <v>0.010535876475930971</v>
      </c>
      <c r="L81" s="14" t="s">
        <v>24</v>
      </c>
      <c r="M81" s="15">
        <v>261455</v>
      </c>
      <c r="N81" s="16">
        <v>0.00022179732313575525</v>
      </c>
      <c r="O81" s="16">
        <v>0.9998279158699809</v>
      </c>
      <c r="P81" s="32">
        <f t="shared" si="0"/>
        <v>1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2:37" s="1" customFormat="1" ht="21.75" customHeight="1">
      <c r="B82" s="12">
        <v>47</v>
      </c>
      <c r="C82" s="31" t="s">
        <v>27</v>
      </c>
      <c r="D82" s="13" t="s">
        <v>69</v>
      </c>
      <c r="E82" s="13">
        <v>3893</v>
      </c>
      <c r="F82" s="13">
        <v>1401</v>
      </c>
      <c r="G82" s="13">
        <v>921611</v>
      </c>
      <c r="H82" s="13">
        <v>0.004036258938504334</v>
      </c>
      <c r="I82" s="13">
        <v>0.955525465341361</v>
      </c>
      <c r="J82" s="13" t="s">
        <v>27</v>
      </c>
      <c r="K82" s="14">
        <v>0.35987670177241204</v>
      </c>
      <c r="L82" s="14" t="s">
        <v>21</v>
      </c>
      <c r="M82" s="15">
        <v>245570</v>
      </c>
      <c r="N82" s="16">
        <v>0.005357552581261951</v>
      </c>
      <c r="O82" s="16">
        <v>0.9390822179732313</v>
      </c>
      <c r="P82" s="32">
        <f t="shared" si="0"/>
        <v>2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2:37" s="1" customFormat="1" ht="21.75" customHeight="1">
      <c r="B83" s="12">
        <v>40</v>
      </c>
      <c r="C83" s="31" t="s">
        <v>27</v>
      </c>
      <c r="D83" s="13" t="s">
        <v>72</v>
      </c>
      <c r="E83" s="13">
        <v>3450</v>
      </c>
      <c r="F83" s="13">
        <v>430</v>
      </c>
      <c r="G83" s="13">
        <v>932749</v>
      </c>
      <c r="H83" s="13">
        <v>0.003576956932401735</v>
      </c>
      <c r="I83" s="13">
        <v>0.9670733338379089</v>
      </c>
      <c r="J83" s="13" t="s">
        <v>27</v>
      </c>
      <c r="K83" s="14">
        <v>0.1246376811594203</v>
      </c>
      <c r="L83" s="14" t="s">
        <v>32</v>
      </c>
      <c r="M83" s="15">
        <v>259087</v>
      </c>
      <c r="N83" s="16">
        <v>0.001644359464627151</v>
      </c>
      <c r="O83" s="16">
        <v>0.9907724665391969</v>
      </c>
      <c r="P83" s="32">
        <f t="shared" si="0"/>
        <v>1</v>
      </c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2:16" s="1" customFormat="1" ht="21.75" customHeight="1">
      <c r="B84" s="12">
        <v>52</v>
      </c>
      <c r="C84" s="31" t="s">
        <v>27</v>
      </c>
      <c r="D84" s="13" t="s">
        <v>78</v>
      </c>
      <c r="E84" s="13">
        <v>2976</v>
      </c>
      <c r="F84" s="13">
        <v>1216</v>
      </c>
      <c r="G84" s="13">
        <v>951758</v>
      </c>
      <c r="H84" s="13">
        <v>0.0030855141538630618</v>
      </c>
      <c r="I84" s="13">
        <v>0.986781848135887</v>
      </c>
      <c r="J84" s="13" t="s">
        <v>27</v>
      </c>
      <c r="K84" s="14">
        <v>0.40860215053763443</v>
      </c>
      <c r="L84" s="14" t="s">
        <v>26</v>
      </c>
      <c r="M84" s="15">
        <v>248016</v>
      </c>
      <c r="N84" s="16">
        <v>0.004650095602294455</v>
      </c>
      <c r="O84" s="16">
        <v>0.9484359464627151</v>
      </c>
      <c r="P84" s="32">
        <f t="shared" si="0"/>
        <v>2</v>
      </c>
    </row>
    <row r="85" spans="2:16" s="1" customFormat="1" ht="21.75" customHeight="1">
      <c r="B85" s="12">
        <v>17</v>
      </c>
      <c r="C85" s="31" t="s">
        <v>27</v>
      </c>
      <c r="D85" s="13" t="s">
        <v>80</v>
      </c>
      <c r="E85" s="13">
        <v>2694</v>
      </c>
      <c r="F85" s="13">
        <v>271</v>
      </c>
      <c r="G85" s="13">
        <v>957249</v>
      </c>
      <c r="H85" s="13">
        <v>0.002793136804605876</v>
      </c>
      <c r="I85" s="13">
        <v>0.9924749120535155</v>
      </c>
      <c r="J85" s="13" t="s">
        <v>27</v>
      </c>
      <c r="K85" s="14">
        <v>0.1005939123979213</v>
      </c>
      <c r="L85" s="14" t="s">
        <v>32</v>
      </c>
      <c r="M85" s="15">
        <v>260085</v>
      </c>
      <c r="N85" s="16">
        <v>0.0010363288718929255</v>
      </c>
      <c r="O85" s="16">
        <v>0.9945889101338432</v>
      </c>
      <c r="P85" s="32">
        <f t="shared" si="0"/>
        <v>1</v>
      </c>
    </row>
    <row r="86" spans="2:16" s="1" customFormat="1" ht="21.75" customHeight="1">
      <c r="B86" s="12">
        <v>27</v>
      </c>
      <c r="C86" s="31" t="s">
        <v>27</v>
      </c>
      <c r="D86" s="13" t="s">
        <v>83</v>
      </c>
      <c r="E86" s="13">
        <v>2190</v>
      </c>
      <c r="F86" s="13">
        <v>508</v>
      </c>
      <c r="G86" s="13">
        <v>964507</v>
      </c>
      <c r="H86" s="13">
        <v>0.002270590052741971</v>
      </c>
      <c r="I86" s="13">
        <v>1</v>
      </c>
      <c r="J86" s="13" t="s">
        <v>27</v>
      </c>
      <c r="K86" s="14">
        <v>0.2319634703196347</v>
      </c>
      <c r="L86" s="14" t="s">
        <v>21</v>
      </c>
      <c r="M86" s="15">
        <v>257774</v>
      </c>
      <c r="N86" s="16">
        <v>0.00194263862332696</v>
      </c>
      <c r="O86" s="16">
        <v>0.9857514340344168</v>
      </c>
      <c r="P86" s="32">
        <f t="shared" si="0"/>
        <v>2</v>
      </c>
    </row>
    <row r="87" spans="2:16" s="1" customFormat="1" ht="21.75" customHeight="1">
      <c r="B87" s="12">
        <v>5</v>
      </c>
      <c r="C87" s="31" t="s">
        <v>29</v>
      </c>
      <c r="D87" s="13" t="s">
        <v>30</v>
      </c>
      <c r="E87" s="13">
        <v>39005</v>
      </c>
      <c r="F87" s="13">
        <v>16084</v>
      </c>
      <c r="G87" s="13">
        <v>507806</v>
      </c>
      <c r="H87" s="13">
        <v>0.040440349318356425</v>
      </c>
      <c r="I87" s="13">
        <v>0.5264928092797667</v>
      </c>
      <c r="J87" s="13" t="s">
        <v>19</v>
      </c>
      <c r="K87" s="14">
        <v>0.4123573900781951</v>
      </c>
      <c r="L87" s="14" t="s">
        <v>26</v>
      </c>
      <c r="M87" s="15">
        <v>158562</v>
      </c>
      <c r="N87" s="16">
        <v>0.06150669216061185</v>
      </c>
      <c r="O87" s="16">
        <v>0.6063556405353728</v>
      </c>
      <c r="P87" s="32">
        <f t="shared" si="0"/>
        <v>4</v>
      </c>
    </row>
    <row r="88" spans="2:16" s="1" customFormat="1" ht="21.75" customHeight="1">
      <c r="B88" s="12">
        <v>6</v>
      </c>
      <c r="C88" s="31" t="s">
        <v>29</v>
      </c>
      <c r="D88" s="13" t="s">
        <v>31</v>
      </c>
      <c r="E88" s="13">
        <v>36910</v>
      </c>
      <c r="F88" s="13">
        <v>3700</v>
      </c>
      <c r="G88" s="13">
        <v>544716</v>
      </c>
      <c r="H88" s="13">
        <v>0.03826825518114436</v>
      </c>
      <c r="I88" s="13">
        <v>0.5647610644609111</v>
      </c>
      <c r="J88" s="13" t="s">
        <v>19</v>
      </c>
      <c r="K88" s="14">
        <v>0.10024383635871037</v>
      </c>
      <c r="L88" s="14" t="s">
        <v>32</v>
      </c>
      <c r="M88" s="15">
        <v>222334</v>
      </c>
      <c r="N88" s="16">
        <v>0.014149139579349905</v>
      </c>
      <c r="O88" s="16">
        <v>0.850225621414914</v>
      </c>
      <c r="P88" s="32">
        <f t="shared" si="0"/>
        <v>3</v>
      </c>
    </row>
    <row r="89" spans="1:16" s="1" customFormat="1" ht="21.75" customHeight="1">
      <c r="A89" s="20"/>
      <c r="B89" s="12">
        <v>12</v>
      </c>
      <c r="C89" s="31" t="s">
        <v>29</v>
      </c>
      <c r="D89" s="13" t="s">
        <v>41</v>
      </c>
      <c r="E89" s="13">
        <v>18974</v>
      </c>
      <c r="F89" s="13">
        <v>159</v>
      </c>
      <c r="G89" s="13">
        <v>703774</v>
      </c>
      <c r="H89" s="13">
        <v>0.0196722263290987</v>
      </c>
      <c r="I89" s="13">
        <v>0.7296722574330721</v>
      </c>
      <c r="J89" s="13" t="s">
        <v>40</v>
      </c>
      <c r="K89" s="14">
        <v>0.008379888268156424</v>
      </c>
      <c r="L89" s="14" t="s">
        <v>24</v>
      </c>
      <c r="M89" s="15">
        <v>261054</v>
      </c>
      <c r="N89" s="16">
        <v>0.0006080305927342256</v>
      </c>
      <c r="O89" s="16">
        <v>0.9982944550669216</v>
      </c>
      <c r="P89" s="32">
        <f t="shared" si="0"/>
        <v>3</v>
      </c>
    </row>
    <row r="90" spans="2:16" s="1" customFormat="1" ht="21.75" customHeight="1">
      <c r="B90" s="12">
        <v>13</v>
      </c>
      <c r="C90" s="31" t="s">
        <v>29</v>
      </c>
      <c r="D90" s="13" t="s">
        <v>42</v>
      </c>
      <c r="E90" s="13">
        <v>18774</v>
      </c>
      <c r="F90" s="13">
        <v>10200</v>
      </c>
      <c r="G90" s="13">
        <v>722548</v>
      </c>
      <c r="H90" s="13">
        <v>0.019464866506930485</v>
      </c>
      <c r="I90" s="13">
        <v>0.7491371239400025</v>
      </c>
      <c r="J90" s="13" t="s">
        <v>40</v>
      </c>
      <c r="K90" s="14">
        <v>0.5433045701502077</v>
      </c>
      <c r="L90" s="14" t="s">
        <v>26</v>
      </c>
      <c r="M90" s="15">
        <v>192996</v>
      </c>
      <c r="N90" s="16">
        <v>0.03900573613766731</v>
      </c>
      <c r="O90" s="16">
        <v>0.7380344168260038</v>
      </c>
      <c r="P90" s="32">
        <f t="shared" si="0"/>
        <v>4</v>
      </c>
    </row>
    <row r="91" spans="2:16" s="1" customFormat="1" ht="21.75" customHeight="1">
      <c r="B91" s="12">
        <v>24</v>
      </c>
      <c r="C91" s="31" t="s">
        <v>29</v>
      </c>
      <c r="D91" s="13" t="s">
        <v>44</v>
      </c>
      <c r="E91" s="13">
        <v>15230</v>
      </c>
      <c r="F91" s="13">
        <v>1050</v>
      </c>
      <c r="G91" s="13">
        <v>755891</v>
      </c>
      <c r="H91" s="13">
        <v>0.015790450458109687</v>
      </c>
      <c r="I91" s="13">
        <v>0.7837071166927767</v>
      </c>
      <c r="J91" s="13" t="s">
        <v>40</v>
      </c>
      <c r="K91" s="14">
        <v>0.06894287590282337</v>
      </c>
      <c r="L91" s="14" t="s">
        <v>24</v>
      </c>
      <c r="M91" s="15">
        <v>251438</v>
      </c>
      <c r="N91" s="16">
        <v>0.00401529636711281</v>
      </c>
      <c r="O91" s="16">
        <v>0.9615219885277246</v>
      </c>
      <c r="P91" s="32">
        <f t="shared" si="0"/>
        <v>3</v>
      </c>
    </row>
    <row r="92" spans="2:16" s="1" customFormat="1" ht="21.75" customHeight="1">
      <c r="B92" s="12">
        <v>25</v>
      </c>
      <c r="C92" s="31" t="s">
        <v>29</v>
      </c>
      <c r="D92" s="13" t="s">
        <v>45</v>
      </c>
      <c r="E92" s="13">
        <v>13613</v>
      </c>
      <c r="F92" s="13">
        <v>6417</v>
      </c>
      <c r="G92" s="13">
        <v>769504</v>
      </c>
      <c r="H92" s="13">
        <v>0.014113946295879656</v>
      </c>
      <c r="I92" s="13">
        <v>0.7978210629886564</v>
      </c>
      <c r="J92" s="13" t="s">
        <v>40</v>
      </c>
      <c r="K92" s="14">
        <v>0.4713876441636671</v>
      </c>
      <c r="L92" s="14" t="s">
        <v>26</v>
      </c>
      <c r="M92" s="15">
        <v>214296</v>
      </c>
      <c r="N92" s="16">
        <v>0.024539196940726576</v>
      </c>
      <c r="O92" s="16">
        <v>0.8194875717017208</v>
      </c>
      <c r="P92" s="32">
        <f t="shared" si="0"/>
        <v>4</v>
      </c>
    </row>
    <row r="93" spans="2:16" s="1" customFormat="1" ht="21.75" customHeight="1">
      <c r="B93" s="12">
        <v>45</v>
      </c>
      <c r="C93" s="31" t="s">
        <v>29</v>
      </c>
      <c r="D93" s="13" t="s">
        <v>56</v>
      </c>
      <c r="E93" s="13">
        <v>6590</v>
      </c>
      <c r="F93" s="13">
        <v>1168</v>
      </c>
      <c r="G93" s="13">
        <v>853144</v>
      </c>
      <c r="H93" s="13">
        <v>0.006832506140442734</v>
      </c>
      <c r="I93" s="13">
        <v>0.8845389406194045</v>
      </c>
      <c r="J93" s="13" t="s">
        <v>52</v>
      </c>
      <c r="K93" s="14">
        <v>0.1772382397572079</v>
      </c>
      <c r="L93" s="14" t="s">
        <v>32</v>
      </c>
      <c r="M93" s="15">
        <v>250388</v>
      </c>
      <c r="N93" s="16">
        <v>0.004466539196940726</v>
      </c>
      <c r="O93" s="16">
        <v>0.9575066921606119</v>
      </c>
      <c r="P93" s="32">
        <f t="shared" si="0"/>
        <v>1</v>
      </c>
    </row>
    <row r="94" spans="1:16" s="1" customFormat="1" ht="21.75" customHeight="1">
      <c r="A94" s="20"/>
      <c r="B94" s="12">
        <v>32</v>
      </c>
      <c r="C94" s="31" t="s">
        <v>29</v>
      </c>
      <c r="D94" s="13" t="s">
        <v>59</v>
      </c>
      <c r="E94" s="13">
        <v>6071</v>
      </c>
      <c r="F94" s="13">
        <v>855</v>
      </c>
      <c r="G94" s="13">
        <v>871764</v>
      </c>
      <c r="H94" s="13">
        <v>0.006294407401916212</v>
      </c>
      <c r="I94" s="13">
        <v>0.9038441400632655</v>
      </c>
      <c r="J94" s="13" t="s">
        <v>27</v>
      </c>
      <c r="K94" s="14">
        <v>0.14083347059792456</v>
      </c>
      <c r="L94" s="14" t="s">
        <v>32</v>
      </c>
      <c r="M94" s="15">
        <v>254328</v>
      </c>
      <c r="N94" s="16">
        <v>0.0032695984703632885</v>
      </c>
      <c r="O94" s="16">
        <v>0.9725736137667303</v>
      </c>
      <c r="P94" s="32">
        <f t="shared" si="0"/>
        <v>1</v>
      </c>
    </row>
    <row r="95" spans="1:16" s="1" customFormat="1" ht="21.75" customHeight="1">
      <c r="A95" s="20"/>
      <c r="B95" s="12">
        <v>36</v>
      </c>
      <c r="C95" s="31" t="s">
        <v>29</v>
      </c>
      <c r="D95" s="13" t="s">
        <v>60</v>
      </c>
      <c r="E95" s="13">
        <v>5996</v>
      </c>
      <c r="F95" s="13">
        <v>1937</v>
      </c>
      <c r="G95" s="13">
        <v>877760</v>
      </c>
      <c r="H95" s="13">
        <v>0.006216647468603131</v>
      </c>
      <c r="I95" s="13">
        <v>0.9100607875318686</v>
      </c>
      <c r="J95" s="13" t="s">
        <v>27</v>
      </c>
      <c r="K95" s="14">
        <v>0.3230486991327552</v>
      </c>
      <c r="L95" s="14" t="s">
        <v>21</v>
      </c>
      <c r="M95" s="15">
        <v>232445</v>
      </c>
      <c r="N95" s="16">
        <v>0.007407265774378585</v>
      </c>
      <c r="O95" s="16">
        <v>0.8888910133843212</v>
      </c>
      <c r="P95" s="32">
        <f t="shared" si="0"/>
        <v>2</v>
      </c>
    </row>
    <row r="96" spans="1:16" s="1" customFormat="1" ht="21.75" customHeight="1">
      <c r="A96" s="20"/>
      <c r="B96" s="12">
        <v>20</v>
      </c>
      <c r="C96" s="31" t="s">
        <v>29</v>
      </c>
      <c r="D96" s="13" t="s">
        <v>64</v>
      </c>
      <c r="E96" s="13">
        <v>5324</v>
      </c>
      <c r="F96" s="13">
        <v>206</v>
      </c>
      <c r="G96" s="13">
        <v>899680</v>
      </c>
      <c r="H96" s="13">
        <v>0.005519918466117923</v>
      </c>
      <c r="I96" s="13">
        <v>0.9327874240415052</v>
      </c>
      <c r="J96" s="13" t="s">
        <v>27</v>
      </c>
      <c r="K96" s="14">
        <v>0.038692712246431255</v>
      </c>
      <c r="L96" s="14" t="s">
        <v>24</v>
      </c>
      <c r="M96" s="15">
        <v>260540</v>
      </c>
      <c r="N96" s="16">
        <v>0.0007877629063097514</v>
      </c>
      <c r="O96" s="16">
        <v>0.9963288718929254</v>
      </c>
      <c r="P96" s="32">
        <f t="shared" si="0"/>
        <v>1</v>
      </c>
    </row>
    <row r="97" spans="1:16" s="1" customFormat="1" ht="21.75" customHeight="1">
      <c r="A97" s="20"/>
      <c r="B97" s="12">
        <v>48</v>
      </c>
      <c r="C97" s="31" t="s">
        <v>29</v>
      </c>
      <c r="D97" s="13" t="s">
        <v>67</v>
      </c>
      <c r="E97" s="13">
        <v>4254</v>
      </c>
      <c r="F97" s="13">
        <v>151</v>
      </c>
      <c r="G97" s="13">
        <v>913594</v>
      </c>
      <c r="H97" s="13">
        <v>0.004410543417517965</v>
      </c>
      <c r="I97" s="13">
        <v>0.947213446869748</v>
      </c>
      <c r="J97" s="13" t="s">
        <v>27</v>
      </c>
      <c r="K97" s="14">
        <v>0.03549600376116596</v>
      </c>
      <c r="L97" s="14" t="s">
        <v>24</v>
      </c>
      <c r="M97" s="15">
        <v>261205</v>
      </c>
      <c r="N97" s="16">
        <v>0.0005774378585086042</v>
      </c>
      <c r="O97" s="16">
        <v>0.9988718929254302</v>
      </c>
      <c r="P97" s="32">
        <f t="shared" si="0"/>
        <v>1</v>
      </c>
    </row>
    <row r="98" spans="1:16" s="1" customFormat="1" ht="21.75" customHeight="1">
      <c r="A98" s="20"/>
      <c r="B98" s="12">
        <v>39</v>
      </c>
      <c r="C98" s="31" t="s">
        <v>29</v>
      </c>
      <c r="D98" s="13" t="s">
        <v>70</v>
      </c>
      <c r="E98" s="13">
        <v>3860</v>
      </c>
      <c r="F98" s="13">
        <v>1702</v>
      </c>
      <c r="G98" s="13">
        <v>925471</v>
      </c>
      <c r="H98" s="13">
        <v>0.0040020445678465785</v>
      </c>
      <c r="I98" s="13">
        <v>0.9595275099092075</v>
      </c>
      <c r="J98" s="13" t="s">
        <v>27</v>
      </c>
      <c r="K98" s="14">
        <v>0.4409326424870466</v>
      </c>
      <c r="L98" s="14" t="s">
        <v>26</v>
      </c>
      <c r="M98" s="15">
        <v>237929</v>
      </c>
      <c r="N98" s="16">
        <v>0.006508604206500956</v>
      </c>
      <c r="O98" s="16">
        <v>0.9098623326959847</v>
      </c>
      <c r="P98" s="32">
        <f t="shared" si="0"/>
        <v>2</v>
      </c>
    </row>
    <row r="99" spans="1:16" s="1" customFormat="1" ht="21.75" customHeight="1">
      <c r="A99" s="20"/>
      <c r="B99" s="12">
        <v>41</v>
      </c>
      <c r="C99" s="31" t="s">
        <v>29</v>
      </c>
      <c r="D99" s="13" t="s">
        <v>71</v>
      </c>
      <c r="E99" s="13">
        <v>3828</v>
      </c>
      <c r="F99" s="13">
        <v>1925</v>
      </c>
      <c r="G99" s="13">
        <v>929299</v>
      </c>
      <c r="H99" s="13">
        <v>0.003968866996299664</v>
      </c>
      <c r="I99" s="13">
        <v>0.9634963769055072</v>
      </c>
      <c r="J99" s="13" t="s">
        <v>27</v>
      </c>
      <c r="K99" s="14">
        <v>0.5028735632183908</v>
      </c>
      <c r="L99" s="14" t="s">
        <v>26</v>
      </c>
      <c r="M99" s="15">
        <v>234370</v>
      </c>
      <c r="N99" s="16">
        <v>0.007361376673040153</v>
      </c>
      <c r="O99" s="16">
        <v>0.8962523900573613</v>
      </c>
      <c r="P99" s="32">
        <f t="shared" si="0"/>
        <v>2</v>
      </c>
    </row>
    <row r="100" spans="1:16" s="1" customFormat="1" ht="21.75" customHeight="1">
      <c r="A100" s="20"/>
      <c r="B100" s="12">
        <v>51</v>
      </c>
      <c r="C100" s="31" t="s">
        <v>29</v>
      </c>
      <c r="D100" s="13" t="s">
        <v>77</v>
      </c>
      <c r="E100" s="13">
        <v>2987</v>
      </c>
      <c r="F100" s="13">
        <v>45</v>
      </c>
      <c r="G100" s="13">
        <v>948782</v>
      </c>
      <c r="H100" s="13">
        <v>0.0030969189440823133</v>
      </c>
      <c r="I100" s="13">
        <v>0.9836963339820239</v>
      </c>
      <c r="J100" s="13" t="s">
        <v>27</v>
      </c>
      <c r="K100" s="14">
        <v>0.015065282892534315</v>
      </c>
      <c r="L100" s="14" t="s">
        <v>24</v>
      </c>
      <c r="M100" s="15">
        <v>261500</v>
      </c>
      <c r="N100" s="16">
        <v>0.00017208413001912047</v>
      </c>
      <c r="O100" s="16">
        <v>1</v>
      </c>
      <c r="P100" s="32">
        <f t="shared" si="0"/>
        <v>1</v>
      </c>
    </row>
    <row r="101" spans="1:16" s="1" customFormat="1" ht="21.75" customHeight="1">
      <c r="A101" s="20"/>
      <c r="B101" s="12">
        <v>7</v>
      </c>
      <c r="C101" s="31" t="s">
        <v>33</v>
      </c>
      <c r="D101" s="13" t="s">
        <v>34</v>
      </c>
      <c r="E101" s="13">
        <v>33334</v>
      </c>
      <c r="F101" s="13">
        <v>6878</v>
      </c>
      <c r="G101" s="13">
        <v>578050</v>
      </c>
      <c r="H101" s="13">
        <v>0.03456066156077665</v>
      </c>
      <c r="I101" s="13">
        <v>0.5993217260216878</v>
      </c>
      <c r="J101" s="13" t="s">
        <v>19</v>
      </c>
      <c r="K101" s="14">
        <v>0.20633587328253436</v>
      </c>
      <c r="L101" s="14" t="s">
        <v>21</v>
      </c>
      <c r="M101" s="15">
        <v>207879</v>
      </c>
      <c r="N101" s="16">
        <v>0.02630210325047801</v>
      </c>
      <c r="O101" s="16">
        <v>0.7949483747609942</v>
      </c>
      <c r="P101" s="32">
        <f t="shared" si="0"/>
        <v>4</v>
      </c>
    </row>
    <row r="102" spans="1:16" s="1" customFormat="1" ht="21.75" customHeight="1">
      <c r="A102" s="20"/>
      <c r="B102" s="12">
        <v>34</v>
      </c>
      <c r="C102" s="31" t="s">
        <v>33</v>
      </c>
      <c r="D102" s="13" t="s">
        <v>48</v>
      </c>
      <c r="E102" s="13">
        <v>8900</v>
      </c>
      <c r="F102" s="13">
        <v>87</v>
      </c>
      <c r="G102" s="13">
        <v>799991</v>
      </c>
      <c r="H102" s="13">
        <v>0.009227512086485635</v>
      </c>
      <c r="I102" s="13">
        <v>0.8294299574808685</v>
      </c>
      <c r="J102" s="13" t="s">
        <v>40</v>
      </c>
      <c r="K102" s="14">
        <v>0.009775280898876405</v>
      </c>
      <c r="L102" s="14" t="s">
        <v>24</v>
      </c>
      <c r="M102" s="15">
        <v>261397</v>
      </c>
      <c r="N102" s="16">
        <v>0.0003326959847036329</v>
      </c>
      <c r="O102" s="16">
        <v>0.9996061185468451</v>
      </c>
      <c r="P102" s="32">
        <f t="shared" si="0"/>
        <v>3</v>
      </c>
    </row>
    <row r="103" spans="1:16" s="1" customFormat="1" ht="21.75" customHeight="1">
      <c r="A103" s="20"/>
      <c r="B103" s="12">
        <v>33</v>
      </c>
      <c r="C103" s="31" t="s">
        <v>33</v>
      </c>
      <c r="D103" s="13" t="s">
        <v>49</v>
      </c>
      <c r="E103" s="13">
        <v>8453</v>
      </c>
      <c r="F103" s="13">
        <v>1576</v>
      </c>
      <c r="G103" s="13">
        <v>808444</v>
      </c>
      <c r="H103" s="13">
        <v>0.008764062883939671</v>
      </c>
      <c r="I103" s="13">
        <v>0.8381940203648082</v>
      </c>
      <c r="J103" s="13" t="s">
        <v>40</v>
      </c>
      <c r="K103" s="14">
        <v>0.186442683071099</v>
      </c>
      <c r="L103" s="14" t="s">
        <v>32</v>
      </c>
      <c r="M103" s="15">
        <v>242723</v>
      </c>
      <c r="N103" s="16">
        <v>0.006026768642447419</v>
      </c>
      <c r="O103" s="16">
        <v>0.9281950286806884</v>
      </c>
      <c r="P103" s="32">
        <f t="shared" si="0"/>
        <v>3</v>
      </c>
    </row>
    <row r="104" spans="1:16" s="1" customFormat="1" ht="21.75" customHeight="1">
      <c r="A104" s="20"/>
      <c r="B104" s="12">
        <v>21</v>
      </c>
      <c r="C104" s="31" t="s">
        <v>33</v>
      </c>
      <c r="D104" s="13" t="s">
        <v>51</v>
      </c>
      <c r="E104" s="13">
        <v>7814</v>
      </c>
      <c r="F104" s="13">
        <v>772</v>
      </c>
      <c r="G104" s="13">
        <v>824622</v>
      </c>
      <c r="H104" s="13">
        <v>0.008101548252112218</v>
      </c>
      <c r="I104" s="13">
        <v>0.8549673563799952</v>
      </c>
      <c r="J104" s="13" t="s">
        <v>52</v>
      </c>
      <c r="K104" s="14">
        <v>0.09879703097005375</v>
      </c>
      <c r="L104" s="14" t="s">
        <v>24</v>
      </c>
      <c r="M104" s="15">
        <v>255903</v>
      </c>
      <c r="N104" s="16">
        <v>0.0029521988527724664</v>
      </c>
      <c r="O104" s="16">
        <v>0.9785965583173997</v>
      </c>
      <c r="P104" s="32">
        <f t="shared" si="0"/>
        <v>1</v>
      </c>
    </row>
    <row r="105" spans="1:16" s="1" customFormat="1" ht="21.75" customHeight="1">
      <c r="A105" s="20"/>
      <c r="B105" s="12">
        <v>23</v>
      </c>
      <c r="C105" s="31" t="s">
        <v>33</v>
      </c>
      <c r="D105" s="13" t="s">
        <v>53</v>
      </c>
      <c r="E105" s="13">
        <v>7663</v>
      </c>
      <c r="F105" s="13">
        <v>169</v>
      </c>
      <c r="G105" s="13">
        <v>832285</v>
      </c>
      <c r="H105" s="13">
        <v>0.007944991586375216</v>
      </c>
      <c r="I105" s="13">
        <v>0.8629123479663704</v>
      </c>
      <c r="J105" s="13" t="s">
        <v>52</v>
      </c>
      <c r="K105" s="14">
        <v>0.022054025838444475</v>
      </c>
      <c r="L105" s="14" t="s">
        <v>24</v>
      </c>
      <c r="M105" s="15">
        <v>260895</v>
      </c>
      <c r="N105" s="16">
        <v>0.0006462715105162523</v>
      </c>
      <c r="O105" s="16">
        <v>0.9976864244741874</v>
      </c>
      <c r="P105" s="32">
        <f t="shared" si="0"/>
        <v>1</v>
      </c>
    </row>
    <row r="106" spans="1:16" s="1" customFormat="1" ht="21.75" customHeight="1">
      <c r="A106" s="20"/>
      <c r="B106" s="12">
        <v>43</v>
      </c>
      <c r="C106" s="31" t="s">
        <v>33</v>
      </c>
      <c r="D106" s="13" t="s">
        <v>54</v>
      </c>
      <c r="E106" s="13">
        <v>7482</v>
      </c>
      <c r="F106" s="13">
        <v>2258</v>
      </c>
      <c r="G106" s="13">
        <v>839767</v>
      </c>
      <c r="H106" s="13">
        <v>0.00775733094731298</v>
      </c>
      <c r="I106" s="13">
        <v>0.8706696789136834</v>
      </c>
      <c r="J106" s="13" t="s">
        <v>52</v>
      </c>
      <c r="K106" s="14">
        <v>0.301790964982625</v>
      </c>
      <c r="L106" s="14" t="s">
        <v>21</v>
      </c>
      <c r="M106" s="15">
        <v>230508</v>
      </c>
      <c r="N106" s="16">
        <v>0.008634799235181644</v>
      </c>
      <c r="O106" s="16">
        <v>0.8814837476099426</v>
      </c>
      <c r="P106" s="32">
        <f t="shared" si="0"/>
        <v>2</v>
      </c>
    </row>
    <row r="107" spans="1:16" s="1" customFormat="1" ht="21.75" customHeight="1">
      <c r="A107" s="20"/>
      <c r="B107" s="12">
        <v>44</v>
      </c>
      <c r="C107" s="31" t="s">
        <v>33</v>
      </c>
      <c r="D107" s="13" t="s">
        <v>55</v>
      </c>
      <c r="E107" s="13">
        <v>6787</v>
      </c>
      <c r="F107" s="13">
        <v>186</v>
      </c>
      <c r="G107" s="13">
        <v>846554</v>
      </c>
      <c r="H107" s="13">
        <v>0.007036755565278427</v>
      </c>
      <c r="I107" s="13">
        <v>0.8777064344789618</v>
      </c>
      <c r="J107" s="13" t="s">
        <v>52</v>
      </c>
      <c r="K107" s="14">
        <v>0.027405333726241345</v>
      </c>
      <c r="L107" s="14" t="s">
        <v>24</v>
      </c>
      <c r="M107" s="15">
        <v>260726</v>
      </c>
      <c r="N107" s="16">
        <v>0.000711281070745698</v>
      </c>
      <c r="O107" s="16">
        <v>0.9970401529636711</v>
      </c>
      <c r="P107" s="32">
        <f t="shared" si="0"/>
        <v>1</v>
      </c>
    </row>
    <row r="108" spans="1:16" s="1" customFormat="1" ht="21.75" customHeight="1">
      <c r="A108" s="20"/>
      <c r="B108" s="12">
        <v>28</v>
      </c>
      <c r="C108" s="31" t="s">
        <v>33</v>
      </c>
      <c r="D108" s="13" t="s">
        <v>74</v>
      </c>
      <c r="E108" s="13">
        <v>3216</v>
      </c>
      <c r="F108" s="13">
        <v>249</v>
      </c>
      <c r="G108" s="13">
        <v>939390</v>
      </c>
      <c r="H108" s="13">
        <v>0.0033343459404649215</v>
      </c>
      <c r="I108" s="13">
        <v>0.9739587167330045</v>
      </c>
      <c r="J108" s="13" t="s">
        <v>27</v>
      </c>
      <c r="K108" s="14">
        <v>0.07742537313432836</v>
      </c>
      <c r="L108" s="14" t="s">
        <v>24</v>
      </c>
      <c r="M108" s="15">
        <v>260334</v>
      </c>
      <c r="N108" s="16">
        <v>0.0009521988527724665</v>
      </c>
      <c r="O108" s="16">
        <v>0.9955411089866156</v>
      </c>
      <c r="P108" s="32">
        <f t="shared" si="0"/>
        <v>1</v>
      </c>
    </row>
    <row r="109" spans="1:16" s="1" customFormat="1" ht="21.75" customHeight="1">
      <c r="A109" s="20"/>
      <c r="B109" s="12">
        <v>50</v>
      </c>
      <c r="C109" s="31" t="s">
        <v>33</v>
      </c>
      <c r="D109" s="13" t="s">
        <v>76</v>
      </c>
      <c r="E109" s="13">
        <v>3193</v>
      </c>
      <c r="F109" s="13">
        <v>803</v>
      </c>
      <c r="G109" s="13">
        <v>945795</v>
      </c>
      <c r="H109" s="13">
        <v>0.0033104995609155767</v>
      </c>
      <c r="I109" s="13">
        <v>0.9805994150379417</v>
      </c>
      <c r="J109" s="13" t="s">
        <v>27</v>
      </c>
      <c r="K109" s="14">
        <v>0.2514876291888506</v>
      </c>
      <c r="L109" s="14" t="s">
        <v>21</v>
      </c>
      <c r="M109" s="15">
        <v>255131</v>
      </c>
      <c r="N109" s="16">
        <v>0.0030707456978967497</v>
      </c>
      <c r="O109" s="16">
        <v>0.9756443594646271</v>
      </c>
      <c r="P109" s="32">
        <f t="shared" si="0"/>
        <v>2</v>
      </c>
    </row>
    <row r="110" spans="1:16" s="1" customFormat="1" ht="21.75" customHeight="1">
      <c r="A110" s="20"/>
      <c r="B110" s="12">
        <v>8</v>
      </c>
      <c r="C110" s="31" t="s">
        <v>35</v>
      </c>
      <c r="D110" s="13" t="s">
        <v>36</v>
      </c>
      <c r="E110" s="13">
        <v>32225</v>
      </c>
      <c r="F110" s="13">
        <v>8005</v>
      </c>
      <c r="G110" s="13">
        <v>610275</v>
      </c>
      <c r="H110" s="13">
        <v>0.033410851346853884</v>
      </c>
      <c r="I110" s="13">
        <v>0.6327325773685416</v>
      </c>
      <c r="J110" s="13" t="s">
        <v>19</v>
      </c>
      <c r="K110" s="14">
        <v>0.24840961986035687</v>
      </c>
      <c r="L110" s="14" t="s">
        <v>21</v>
      </c>
      <c r="M110" s="15">
        <v>201001</v>
      </c>
      <c r="N110" s="16">
        <v>0.030611854684512427</v>
      </c>
      <c r="O110" s="16">
        <v>0.7686462715105162</v>
      </c>
      <c r="P110" s="32">
        <f t="shared" si="0"/>
        <v>4</v>
      </c>
    </row>
    <row r="111" spans="1:16" s="1" customFormat="1" ht="21.75" customHeight="1">
      <c r="A111" s="20"/>
      <c r="B111" s="12">
        <v>14</v>
      </c>
      <c r="C111" s="31" t="s">
        <v>35</v>
      </c>
      <c r="D111" s="13" t="s">
        <v>43</v>
      </c>
      <c r="E111" s="13">
        <v>18113</v>
      </c>
      <c r="F111" s="13">
        <v>1606</v>
      </c>
      <c r="G111" s="13">
        <v>740661</v>
      </c>
      <c r="H111" s="13">
        <v>0.01877954229466453</v>
      </c>
      <c r="I111" s="13">
        <v>0.767916666234667</v>
      </c>
      <c r="J111" s="13" t="s">
        <v>40</v>
      </c>
      <c r="K111" s="14">
        <v>0.08866559929332524</v>
      </c>
      <c r="L111" s="14" t="s">
        <v>24</v>
      </c>
      <c r="M111" s="15">
        <v>241147</v>
      </c>
      <c r="N111" s="16">
        <v>0.006141491395793499</v>
      </c>
      <c r="O111" s="16">
        <v>0.9221682600382409</v>
      </c>
      <c r="P111" s="32">
        <f t="shared" si="0"/>
        <v>3</v>
      </c>
    </row>
    <row r="112" spans="1:16" s="1" customFormat="1" ht="21.75" customHeight="1">
      <c r="A112" s="20"/>
      <c r="B112" s="12">
        <v>35</v>
      </c>
      <c r="C112" s="31" t="s">
        <v>35</v>
      </c>
      <c r="D112" s="13" t="s">
        <v>47</v>
      </c>
      <c r="E112" s="13">
        <v>9063</v>
      </c>
      <c r="F112" s="13">
        <v>3129</v>
      </c>
      <c r="G112" s="13">
        <v>791091</v>
      </c>
      <c r="H112" s="13">
        <v>0.00939651034155273</v>
      </c>
      <c r="I112" s="13">
        <v>0.8202024453943828</v>
      </c>
      <c r="J112" s="13" t="s">
        <v>40</v>
      </c>
      <c r="K112" s="14">
        <v>0.34524991724594506</v>
      </c>
      <c r="L112" s="14" t="s">
        <v>21</v>
      </c>
      <c r="M112" s="15">
        <v>225463</v>
      </c>
      <c r="N112" s="16">
        <v>0.011965583173996175</v>
      </c>
      <c r="O112" s="16">
        <v>0.8621912045889102</v>
      </c>
      <c r="P112" s="32">
        <f t="shared" si="0"/>
        <v>4</v>
      </c>
    </row>
    <row r="113" spans="1:16" s="1" customFormat="1" ht="21.75" customHeight="1">
      <c r="A113" s="20"/>
      <c r="B113" s="12">
        <v>22</v>
      </c>
      <c r="C113" s="31" t="s">
        <v>35</v>
      </c>
      <c r="D113" s="13" t="s">
        <v>50</v>
      </c>
      <c r="E113" s="13">
        <v>8364</v>
      </c>
      <c r="F113" s="13">
        <v>2787</v>
      </c>
      <c r="G113" s="13">
        <v>816808</v>
      </c>
      <c r="H113" s="13">
        <v>0.008671787763074814</v>
      </c>
      <c r="I113" s="13">
        <v>0.8468658081278829</v>
      </c>
      <c r="J113" s="13" t="s">
        <v>40</v>
      </c>
      <c r="K113" s="14">
        <v>0.3332137733142037</v>
      </c>
      <c r="L113" s="14" t="s">
        <v>21</v>
      </c>
      <c r="M113" s="15">
        <v>228250</v>
      </c>
      <c r="N113" s="16">
        <v>0.01065774378585086</v>
      </c>
      <c r="O113" s="16">
        <v>0.872848948374761</v>
      </c>
      <c r="P113" s="32">
        <f t="shared" si="0"/>
        <v>4</v>
      </c>
    </row>
    <row r="114" spans="1:16" s="1" customFormat="1" ht="21.75" customHeight="1">
      <c r="A114" s="20"/>
      <c r="B114" s="12">
        <v>46</v>
      </c>
      <c r="C114" s="31" t="s">
        <v>35</v>
      </c>
      <c r="D114" s="13" t="s">
        <v>66</v>
      </c>
      <c r="E114" s="13">
        <v>4634</v>
      </c>
      <c r="F114" s="13">
        <v>763</v>
      </c>
      <c r="G114" s="13">
        <v>909340</v>
      </c>
      <c r="H114" s="13">
        <v>0.004804527079637576</v>
      </c>
      <c r="I114" s="13">
        <v>0.94280290345223</v>
      </c>
      <c r="J114" s="13" t="s">
        <v>27</v>
      </c>
      <c r="K114" s="14">
        <v>0.1646525679758308</v>
      </c>
      <c r="L114" s="14" t="s">
        <v>32</v>
      </c>
      <c r="M114" s="15">
        <v>256666</v>
      </c>
      <c r="N114" s="16">
        <v>0.0029177820267686423</v>
      </c>
      <c r="O114" s="16">
        <v>0.9815143403441683</v>
      </c>
      <c r="P114" s="32">
        <f t="shared" si="0"/>
        <v>1</v>
      </c>
    </row>
    <row r="115" spans="1:16" s="1" customFormat="1" ht="21.75" customHeight="1">
      <c r="A115" s="20"/>
      <c r="B115" s="12">
        <v>29</v>
      </c>
      <c r="C115" s="31" t="s">
        <v>35</v>
      </c>
      <c r="D115" s="13" t="s">
        <v>75</v>
      </c>
      <c r="E115" s="13">
        <v>3212</v>
      </c>
      <c r="F115" s="13">
        <v>105</v>
      </c>
      <c r="G115" s="13">
        <v>942602</v>
      </c>
      <c r="H115" s="13">
        <v>0.003330198744021557</v>
      </c>
      <c r="I115" s="13">
        <v>0.9772889154770261</v>
      </c>
      <c r="J115" s="13" t="s">
        <v>27</v>
      </c>
      <c r="K115" s="14">
        <v>0.03268991282689913</v>
      </c>
      <c r="L115" s="14" t="s">
        <v>24</v>
      </c>
      <c r="M115" s="15">
        <v>261310</v>
      </c>
      <c r="N115" s="16">
        <v>0.00040152963671128105</v>
      </c>
      <c r="O115" s="16">
        <v>0.9992734225621415</v>
      </c>
      <c r="P115" s="32">
        <f t="shared" si="0"/>
        <v>1</v>
      </c>
    </row>
    <row r="116" spans="1:16" s="1" customFormat="1" ht="21.75" customHeight="1" thickBot="1">
      <c r="A116" s="20"/>
      <c r="B116" s="21">
        <v>15</v>
      </c>
      <c r="C116" s="33" t="s">
        <v>35</v>
      </c>
      <c r="D116" s="22" t="s">
        <v>82</v>
      </c>
      <c r="E116" s="22">
        <v>2517</v>
      </c>
      <c r="F116" s="22">
        <v>432</v>
      </c>
      <c r="G116" s="22">
        <v>962317</v>
      </c>
      <c r="H116" s="22">
        <v>0.0026096233619870048</v>
      </c>
      <c r="I116" s="22">
        <v>0.997729409947258</v>
      </c>
      <c r="J116" s="22" t="s">
        <v>27</v>
      </c>
      <c r="K116" s="23">
        <v>0.17163289630512515</v>
      </c>
      <c r="L116" s="23" t="s">
        <v>32</v>
      </c>
      <c r="M116" s="24">
        <v>258657</v>
      </c>
      <c r="N116" s="25">
        <v>0.0016520076481835563</v>
      </c>
      <c r="O116" s="25">
        <v>0.9891281070745698</v>
      </c>
      <c r="P116" s="34">
        <f t="shared" si="0"/>
        <v>1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123"/>
  <sheetViews>
    <sheetView zoomScale="70" zoomScaleNormal="70" zoomScalePageLayoutView="0" workbookViewId="0" topLeftCell="A40">
      <selection activeCell="A1" sqref="A1:IV2"/>
    </sheetView>
  </sheetViews>
  <sheetFormatPr defaultColWidth="10.75390625" defaultRowHeight="21.75" customHeight="1" outlineLevelRow="2"/>
  <cols>
    <col min="1" max="4" width="10.75390625" style="20" customWidth="1"/>
    <col min="5" max="8" width="10.75390625" style="20" hidden="1" customWidth="1"/>
    <col min="9" max="9" width="14.625" style="20" hidden="1" customWidth="1"/>
    <col min="10" max="10" width="10.75390625" style="20" customWidth="1"/>
    <col min="11" max="11" width="0" style="20" hidden="1" customWidth="1"/>
    <col min="12" max="12" width="10.75390625" style="20" customWidth="1"/>
    <col min="13" max="13" width="15.375" style="20" hidden="1" customWidth="1"/>
    <col min="14" max="14" width="13.625" style="20" hidden="1" customWidth="1"/>
    <col min="15" max="15" width="12.625" style="20" hidden="1" customWidth="1"/>
    <col min="16" max="16" width="10.75390625" style="35" customWidth="1"/>
    <col min="17" max="18" width="10.75390625" style="1" customWidth="1"/>
    <col min="19" max="19" width="22.125" style="1" customWidth="1"/>
    <col min="20" max="20" width="12.75390625" style="1" hidden="1" customWidth="1"/>
    <col min="21" max="38" width="10.75390625" style="1" customWidth="1"/>
    <col min="39" max="16384" width="10.75390625" style="20" customWidth="1"/>
  </cols>
  <sheetData>
    <row r="1" spans="3:16" s="1" customFormat="1" ht="30" customHeight="1">
      <c r="C1" s="36" t="s">
        <v>89</v>
      </c>
      <c r="D1" s="36"/>
      <c r="E1" s="36"/>
      <c r="F1" s="36"/>
      <c r="P1" s="2"/>
    </row>
    <row r="2" spans="3:16" s="1" customFormat="1" ht="21.75" customHeight="1">
      <c r="C2" s="3"/>
      <c r="D2" s="3"/>
      <c r="E2" s="3"/>
      <c r="F2" s="3"/>
      <c r="P2" s="2"/>
    </row>
    <row r="3" spans="2:16" s="1" customFormat="1" ht="21.75" customHeight="1">
      <c r="B3" s="1" t="s">
        <v>1</v>
      </c>
      <c r="C3" s="4"/>
      <c r="P3" s="2"/>
    </row>
    <row r="4" s="1" customFormat="1" ht="21.75" customHeight="1" thickBot="1">
      <c r="P4" s="2"/>
    </row>
    <row r="5" spans="2:18" s="1" customFormat="1" ht="21.75" customHeight="1"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7" t="s">
        <v>12</v>
      </c>
      <c r="M5" s="6" t="s">
        <v>13</v>
      </c>
      <c r="N5" s="8" t="s">
        <v>90</v>
      </c>
      <c r="O5" s="8" t="s">
        <v>91</v>
      </c>
      <c r="P5" s="9" t="s">
        <v>92</v>
      </c>
      <c r="Q5" s="10" t="s">
        <v>93</v>
      </c>
      <c r="R5" s="11" t="s">
        <v>94</v>
      </c>
    </row>
    <row r="6" spans="2:20" s="1" customFormat="1" ht="21.75" customHeight="1">
      <c r="B6" s="12">
        <v>1</v>
      </c>
      <c r="C6" s="13" t="s">
        <v>19</v>
      </c>
      <c r="D6" s="13" t="s">
        <v>20</v>
      </c>
      <c r="E6" s="13">
        <v>158720</v>
      </c>
      <c r="F6" s="13">
        <v>32186</v>
      </c>
      <c r="G6" s="13">
        <v>158720</v>
      </c>
      <c r="H6" s="13">
        <v>0.1645607548726966</v>
      </c>
      <c r="I6" s="13">
        <v>0.1645607548726966</v>
      </c>
      <c r="J6" s="13" t="s">
        <v>19</v>
      </c>
      <c r="K6" s="14">
        <v>0.20278477822580646</v>
      </c>
      <c r="L6" s="14" t="s">
        <v>21</v>
      </c>
      <c r="M6" s="15">
        <v>142478</v>
      </c>
      <c r="N6" s="16">
        <v>0.12308221797323136</v>
      </c>
      <c r="O6" s="16">
        <v>0.5448489483747609</v>
      </c>
      <c r="P6" s="17">
        <f>P7</f>
        <v>4</v>
      </c>
      <c r="Q6" s="18">
        <f>IF(L6="a",4,IF(L6="b1",3,IF(L6="b2",2,1)))</f>
        <v>3</v>
      </c>
      <c r="R6" s="19">
        <f>ROUND(T6,-0.1)</f>
        <v>4</v>
      </c>
      <c r="T6" s="1">
        <f>(P6+Q6)/2</f>
        <v>3.5</v>
      </c>
    </row>
    <row r="7" spans="2:20" s="1" customFormat="1" ht="21.75" customHeight="1">
      <c r="B7" s="12">
        <v>2</v>
      </c>
      <c r="C7" s="13" t="s">
        <v>22</v>
      </c>
      <c r="D7" s="13" t="s">
        <v>23</v>
      </c>
      <c r="E7" s="13">
        <v>137843</v>
      </c>
      <c r="F7" s="13">
        <v>13203</v>
      </c>
      <c r="G7" s="13">
        <v>296563</v>
      </c>
      <c r="H7" s="13">
        <v>0.14291549983566734</v>
      </c>
      <c r="I7" s="13">
        <v>0.307476254708364</v>
      </c>
      <c r="J7" s="13" t="s">
        <v>19</v>
      </c>
      <c r="K7" s="14">
        <v>0.09578288342534623</v>
      </c>
      <c r="L7" s="14" t="s">
        <v>24</v>
      </c>
      <c r="M7" s="15">
        <v>171765</v>
      </c>
      <c r="N7" s="16">
        <v>0.05048948374760994</v>
      </c>
      <c r="O7" s="16">
        <v>0.6568451242829828</v>
      </c>
      <c r="P7" s="17">
        <f aca="true" t="shared" si="0" ref="P7:P58">IF(J7="A",4,IF(J7="B1",3,IF(J7="B2",2,1)))</f>
        <v>4</v>
      </c>
      <c r="Q7" s="18">
        <f>IF(L7="a",4,IF(L7="b1",3,IF(L7="b2",2,1)))</f>
        <v>1</v>
      </c>
      <c r="R7" s="19">
        <f aca="true" t="shared" si="1" ref="R7:R58">ROUND(T7,-0.1)</f>
        <v>3</v>
      </c>
      <c r="T7" s="1">
        <f aca="true" t="shared" si="2" ref="T7:T58">(P7+Q7)/2</f>
        <v>2.5</v>
      </c>
    </row>
    <row r="8" spans="2:20" s="1" customFormat="1" ht="21.75" customHeight="1">
      <c r="B8" s="12">
        <v>3</v>
      </c>
      <c r="C8" s="13" t="s">
        <v>22</v>
      </c>
      <c r="D8" s="13" t="s">
        <v>25</v>
      </c>
      <c r="E8" s="13">
        <v>102921</v>
      </c>
      <c r="F8" s="13">
        <v>70338</v>
      </c>
      <c r="G8" s="13">
        <v>399484</v>
      </c>
      <c r="H8" s="13">
        <v>0.10670840128687506</v>
      </c>
      <c r="I8" s="13">
        <v>0.414184655995239</v>
      </c>
      <c r="J8" s="13" t="s">
        <v>19</v>
      </c>
      <c r="K8" s="14">
        <v>0.6834173783775905</v>
      </c>
      <c r="L8" s="14" t="s">
        <v>26</v>
      </c>
      <c r="M8" s="15">
        <v>70338</v>
      </c>
      <c r="N8" s="16">
        <v>0.2689789674952199</v>
      </c>
      <c r="O8" s="16">
        <v>0.2689789674952199</v>
      </c>
      <c r="P8" s="17">
        <f t="shared" si="0"/>
        <v>4</v>
      </c>
      <c r="Q8" s="18">
        <f aca="true" t="shared" si="3" ref="Q8:Q58">IF(L8="a",4,IF(L8="b1",3,IF(L8="b2",2,1)))</f>
        <v>4</v>
      </c>
      <c r="R8" s="19">
        <f t="shared" si="1"/>
        <v>4</v>
      </c>
      <c r="T8" s="1">
        <f t="shared" si="2"/>
        <v>4</v>
      </c>
    </row>
    <row r="9" spans="2:20" s="1" customFormat="1" ht="21.75" customHeight="1">
      <c r="B9" s="12">
        <v>4</v>
      </c>
      <c r="C9" s="13" t="s">
        <v>27</v>
      </c>
      <c r="D9" s="13" t="s">
        <v>28</v>
      </c>
      <c r="E9" s="13">
        <v>69317</v>
      </c>
      <c r="F9" s="13">
        <v>39954</v>
      </c>
      <c r="G9" s="13">
        <v>468801</v>
      </c>
      <c r="H9" s="13">
        <v>0.07186780396617132</v>
      </c>
      <c r="I9" s="13">
        <v>0.48605245996141033</v>
      </c>
      <c r="J9" s="13" t="s">
        <v>19</v>
      </c>
      <c r="K9" s="14">
        <v>0.5763954008396208</v>
      </c>
      <c r="L9" s="14" t="s">
        <v>26</v>
      </c>
      <c r="M9" s="15">
        <v>110292</v>
      </c>
      <c r="N9" s="16">
        <v>0.15278776290630974</v>
      </c>
      <c r="O9" s="16">
        <v>0.4217667304015296</v>
      </c>
      <c r="P9" s="17">
        <f t="shared" si="0"/>
        <v>4</v>
      </c>
      <c r="Q9" s="18">
        <f t="shared" si="3"/>
        <v>4</v>
      </c>
      <c r="R9" s="19">
        <f t="shared" si="1"/>
        <v>4</v>
      </c>
      <c r="T9" s="1">
        <f t="shared" si="2"/>
        <v>4</v>
      </c>
    </row>
    <row r="10" spans="2:20" s="1" customFormat="1" ht="21.75" customHeight="1">
      <c r="B10" s="12">
        <v>5</v>
      </c>
      <c r="C10" s="13" t="s">
        <v>29</v>
      </c>
      <c r="D10" s="13" t="s">
        <v>30</v>
      </c>
      <c r="E10" s="13">
        <v>39005</v>
      </c>
      <c r="F10" s="13">
        <v>16084</v>
      </c>
      <c r="G10" s="13">
        <v>507806</v>
      </c>
      <c r="H10" s="13">
        <v>0.040440349318356425</v>
      </c>
      <c r="I10" s="13">
        <v>0.5264928092797667</v>
      </c>
      <c r="J10" s="13" t="s">
        <v>19</v>
      </c>
      <c r="K10" s="14">
        <v>0.4123573900781951</v>
      </c>
      <c r="L10" s="14" t="s">
        <v>26</v>
      </c>
      <c r="M10" s="15">
        <v>158562</v>
      </c>
      <c r="N10" s="16">
        <v>0.06150669216061185</v>
      </c>
      <c r="O10" s="16">
        <v>0.6063556405353728</v>
      </c>
      <c r="P10" s="17">
        <f t="shared" si="0"/>
        <v>4</v>
      </c>
      <c r="Q10" s="18">
        <f t="shared" si="3"/>
        <v>4</v>
      </c>
      <c r="R10" s="19">
        <f t="shared" si="1"/>
        <v>4</v>
      </c>
      <c r="T10" s="1">
        <f t="shared" si="2"/>
        <v>4</v>
      </c>
    </row>
    <row r="11" spans="2:20" s="1" customFormat="1" ht="21.75" customHeight="1">
      <c r="B11" s="12">
        <v>6</v>
      </c>
      <c r="C11" s="13" t="s">
        <v>29</v>
      </c>
      <c r="D11" s="13" t="s">
        <v>31</v>
      </c>
      <c r="E11" s="13">
        <v>36910</v>
      </c>
      <c r="F11" s="13">
        <v>3700</v>
      </c>
      <c r="G11" s="13">
        <v>544716</v>
      </c>
      <c r="H11" s="13">
        <v>0.03826825518114436</v>
      </c>
      <c r="I11" s="13">
        <v>0.5647610644609111</v>
      </c>
      <c r="J11" s="13" t="s">
        <v>19</v>
      </c>
      <c r="K11" s="14">
        <v>0.10024383635871037</v>
      </c>
      <c r="L11" s="14" t="s">
        <v>32</v>
      </c>
      <c r="M11" s="15">
        <v>222334</v>
      </c>
      <c r="N11" s="16">
        <v>0.014149139579349905</v>
      </c>
      <c r="O11" s="16">
        <v>0.850225621414914</v>
      </c>
      <c r="P11" s="17">
        <f t="shared" si="0"/>
        <v>4</v>
      </c>
      <c r="Q11" s="18">
        <f t="shared" si="3"/>
        <v>2</v>
      </c>
      <c r="R11" s="19">
        <f t="shared" si="1"/>
        <v>3</v>
      </c>
      <c r="T11" s="1">
        <f t="shared" si="2"/>
        <v>3</v>
      </c>
    </row>
    <row r="12" spans="2:20" s="1" customFormat="1" ht="21.75" customHeight="1">
      <c r="B12" s="12">
        <v>7</v>
      </c>
      <c r="C12" s="13" t="s">
        <v>33</v>
      </c>
      <c r="D12" s="13" t="s">
        <v>34</v>
      </c>
      <c r="E12" s="13">
        <v>33334</v>
      </c>
      <c r="F12" s="13">
        <v>6878</v>
      </c>
      <c r="G12" s="13">
        <v>578050</v>
      </c>
      <c r="H12" s="13">
        <v>0.03456066156077665</v>
      </c>
      <c r="I12" s="13">
        <v>0.5993217260216878</v>
      </c>
      <c r="J12" s="13" t="s">
        <v>19</v>
      </c>
      <c r="K12" s="14">
        <v>0.20633587328253436</v>
      </c>
      <c r="L12" s="14" t="s">
        <v>21</v>
      </c>
      <c r="M12" s="15">
        <v>207879</v>
      </c>
      <c r="N12" s="16">
        <v>0.02630210325047801</v>
      </c>
      <c r="O12" s="16">
        <v>0.7949483747609942</v>
      </c>
      <c r="P12" s="17">
        <f t="shared" si="0"/>
        <v>4</v>
      </c>
      <c r="Q12" s="18">
        <f t="shared" si="3"/>
        <v>3</v>
      </c>
      <c r="R12" s="19">
        <f t="shared" si="1"/>
        <v>4</v>
      </c>
      <c r="T12" s="1">
        <f t="shared" si="2"/>
        <v>3.5</v>
      </c>
    </row>
    <row r="13" spans="2:20" s="1" customFormat="1" ht="21.75" customHeight="1">
      <c r="B13" s="12">
        <v>8</v>
      </c>
      <c r="C13" s="13" t="s">
        <v>35</v>
      </c>
      <c r="D13" s="13" t="s">
        <v>36</v>
      </c>
      <c r="E13" s="13">
        <v>32225</v>
      </c>
      <c r="F13" s="13">
        <v>8005</v>
      </c>
      <c r="G13" s="13">
        <v>610275</v>
      </c>
      <c r="H13" s="13">
        <v>0.033410851346853884</v>
      </c>
      <c r="I13" s="13">
        <v>0.6327325773685416</v>
      </c>
      <c r="J13" s="13" t="s">
        <v>19</v>
      </c>
      <c r="K13" s="14">
        <v>0.24840961986035687</v>
      </c>
      <c r="L13" s="14" t="s">
        <v>21</v>
      </c>
      <c r="M13" s="15">
        <v>201001</v>
      </c>
      <c r="N13" s="16">
        <v>0.030611854684512427</v>
      </c>
      <c r="O13" s="16">
        <v>0.7686462715105162</v>
      </c>
      <c r="P13" s="17">
        <f t="shared" si="0"/>
        <v>4</v>
      </c>
      <c r="Q13" s="18">
        <f t="shared" si="3"/>
        <v>3</v>
      </c>
      <c r="R13" s="19">
        <f t="shared" si="1"/>
        <v>4</v>
      </c>
      <c r="T13" s="1">
        <f t="shared" si="2"/>
        <v>3.5</v>
      </c>
    </row>
    <row r="14" spans="2:20" s="1" customFormat="1" ht="21.75" customHeight="1">
      <c r="B14" s="12">
        <v>9</v>
      </c>
      <c r="C14" s="13" t="s">
        <v>19</v>
      </c>
      <c r="D14" s="13" t="s">
        <v>37</v>
      </c>
      <c r="E14" s="13">
        <v>28203</v>
      </c>
      <c r="F14" s="13">
        <v>11031</v>
      </c>
      <c r="G14" s="13">
        <v>638478</v>
      </c>
      <c r="H14" s="13">
        <v>0.029240845323051053</v>
      </c>
      <c r="I14" s="13">
        <v>0.6619734226915927</v>
      </c>
      <c r="J14" s="13" t="s">
        <v>19</v>
      </c>
      <c r="K14" s="14">
        <v>0.3911286033400702</v>
      </c>
      <c r="L14" s="14" t="s">
        <v>21</v>
      </c>
      <c r="M14" s="15">
        <v>182796</v>
      </c>
      <c r="N14" s="16">
        <v>0.04218355640535373</v>
      </c>
      <c r="O14" s="16">
        <v>0.6990286806883366</v>
      </c>
      <c r="P14" s="17">
        <f t="shared" si="0"/>
        <v>4</v>
      </c>
      <c r="Q14" s="18">
        <f t="shared" si="3"/>
        <v>3</v>
      </c>
      <c r="R14" s="19">
        <f t="shared" si="1"/>
        <v>4</v>
      </c>
      <c r="T14" s="1">
        <f t="shared" si="2"/>
        <v>3.5</v>
      </c>
    </row>
    <row r="15" spans="2:20" s="1" customFormat="1" ht="21.75" customHeight="1">
      <c r="B15" s="12">
        <v>10</v>
      </c>
      <c r="C15" s="13" t="s">
        <v>19</v>
      </c>
      <c r="D15" s="13" t="s">
        <v>38</v>
      </c>
      <c r="E15" s="13">
        <v>25990</v>
      </c>
      <c r="F15" s="13">
        <v>994</v>
      </c>
      <c r="G15" s="13">
        <v>664468</v>
      </c>
      <c r="H15" s="13">
        <v>0.026946408890759735</v>
      </c>
      <c r="I15" s="13">
        <v>0.6889198315823525</v>
      </c>
      <c r="J15" s="13" t="s">
        <v>19</v>
      </c>
      <c r="K15" s="14">
        <v>0.03824547903039631</v>
      </c>
      <c r="L15" s="14" t="s">
        <v>24</v>
      </c>
      <c r="M15" s="15">
        <v>253473</v>
      </c>
      <c r="N15" s="16">
        <v>0.0038011472275334608</v>
      </c>
      <c r="O15" s="16">
        <v>0.9693040152963671</v>
      </c>
      <c r="P15" s="17">
        <f t="shared" si="0"/>
        <v>4</v>
      </c>
      <c r="Q15" s="18">
        <f t="shared" si="3"/>
        <v>1</v>
      </c>
      <c r="R15" s="19">
        <f t="shared" si="1"/>
        <v>3</v>
      </c>
      <c r="T15" s="1">
        <f t="shared" si="2"/>
        <v>2.5</v>
      </c>
    </row>
    <row r="16" spans="2:20" s="1" customFormat="1" ht="21.75" customHeight="1">
      <c r="B16" s="12">
        <v>11</v>
      </c>
      <c r="C16" s="13" t="s">
        <v>27</v>
      </c>
      <c r="D16" s="13" t="s">
        <v>39</v>
      </c>
      <c r="E16" s="13">
        <v>20332</v>
      </c>
      <c r="F16" s="13">
        <v>1446</v>
      </c>
      <c r="G16" s="13">
        <v>684800</v>
      </c>
      <c r="H16" s="13">
        <v>0.02108019952162089</v>
      </c>
      <c r="I16" s="13">
        <v>0.7100000311039734</v>
      </c>
      <c r="J16" s="13" t="s">
        <v>95</v>
      </c>
      <c r="K16" s="14">
        <v>0.07111941766673224</v>
      </c>
      <c r="L16" s="14" t="s">
        <v>24</v>
      </c>
      <c r="M16" s="15">
        <v>244169</v>
      </c>
      <c r="N16" s="16">
        <v>0.005529636711281071</v>
      </c>
      <c r="O16" s="16">
        <v>0.9337246653919694</v>
      </c>
      <c r="P16" s="17">
        <f t="shared" si="0"/>
        <v>3</v>
      </c>
      <c r="Q16" s="18">
        <f t="shared" si="3"/>
        <v>1</v>
      </c>
      <c r="R16" s="19">
        <f t="shared" si="1"/>
        <v>2</v>
      </c>
      <c r="T16" s="1">
        <f t="shared" si="2"/>
        <v>2</v>
      </c>
    </row>
    <row r="17" spans="2:20" s="1" customFormat="1" ht="21.75" customHeight="1">
      <c r="B17" s="12">
        <v>12</v>
      </c>
      <c r="C17" s="13" t="s">
        <v>29</v>
      </c>
      <c r="D17" s="13" t="s">
        <v>41</v>
      </c>
      <c r="E17" s="13">
        <v>18974</v>
      </c>
      <c r="F17" s="13">
        <v>159</v>
      </c>
      <c r="G17" s="13">
        <v>703774</v>
      </c>
      <c r="H17" s="13">
        <v>0.0196722263290987</v>
      </c>
      <c r="I17" s="13">
        <v>0.7296722574330721</v>
      </c>
      <c r="J17" s="13" t="s">
        <v>95</v>
      </c>
      <c r="K17" s="14">
        <v>0.008379888268156424</v>
      </c>
      <c r="L17" s="14" t="s">
        <v>24</v>
      </c>
      <c r="M17" s="15">
        <v>261054</v>
      </c>
      <c r="N17" s="16">
        <v>0.0006080305927342256</v>
      </c>
      <c r="O17" s="16">
        <v>0.9982944550669216</v>
      </c>
      <c r="P17" s="17">
        <f t="shared" si="0"/>
        <v>3</v>
      </c>
      <c r="Q17" s="18">
        <f t="shared" si="3"/>
        <v>1</v>
      </c>
      <c r="R17" s="19">
        <f t="shared" si="1"/>
        <v>2</v>
      </c>
      <c r="T17" s="1">
        <f t="shared" si="2"/>
        <v>2</v>
      </c>
    </row>
    <row r="18" spans="2:20" s="1" customFormat="1" ht="21.75" customHeight="1">
      <c r="B18" s="12">
        <v>13</v>
      </c>
      <c r="C18" s="13" t="s">
        <v>29</v>
      </c>
      <c r="D18" s="13" t="s">
        <v>42</v>
      </c>
      <c r="E18" s="13">
        <v>18774</v>
      </c>
      <c r="F18" s="13">
        <v>10200</v>
      </c>
      <c r="G18" s="13">
        <v>722548</v>
      </c>
      <c r="H18" s="13">
        <v>0.019464866506930485</v>
      </c>
      <c r="I18" s="13">
        <v>0.7491371239400025</v>
      </c>
      <c r="J18" s="13" t="s">
        <v>95</v>
      </c>
      <c r="K18" s="14">
        <v>0.5433045701502077</v>
      </c>
      <c r="L18" s="14" t="s">
        <v>26</v>
      </c>
      <c r="M18" s="15">
        <v>192996</v>
      </c>
      <c r="N18" s="16">
        <v>0.03900573613766731</v>
      </c>
      <c r="O18" s="16">
        <v>0.7380344168260038</v>
      </c>
      <c r="P18" s="17">
        <f t="shared" si="0"/>
        <v>3</v>
      </c>
      <c r="Q18" s="18">
        <f t="shared" si="3"/>
        <v>4</v>
      </c>
      <c r="R18" s="19">
        <f t="shared" si="1"/>
        <v>4</v>
      </c>
      <c r="T18" s="1">
        <f t="shared" si="2"/>
        <v>3.5</v>
      </c>
    </row>
    <row r="19" spans="2:20" s="1" customFormat="1" ht="21.75" customHeight="1">
      <c r="B19" s="12">
        <v>14</v>
      </c>
      <c r="C19" s="13" t="s">
        <v>35</v>
      </c>
      <c r="D19" s="13" t="s">
        <v>43</v>
      </c>
      <c r="E19" s="13">
        <v>18113</v>
      </c>
      <c r="F19" s="13">
        <v>1606</v>
      </c>
      <c r="G19" s="13">
        <v>740661</v>
      </c>
      <c r="H19" s="13">
        <v>0.01877954229466453</v>
      </c>
      <c r="I19" s="13">
        <v>0.767916666234667</v>
      </c>
      <c r="J19" s="13" t="s">
        <v>95</v>
      </c>
      <c r="K19" s="14">
        <v>0.08866559929332524</v>
      </c>
      <c r="L19" s="14" t="s">
        <v>24</v>
      </c>
      <c r="M19" s="15">
        <v>241147</v>
      </c>
      <c r="N19" s="16">
        <v>0.006141491395793499</v>
      </c>
      <c r="O19" s="16">
        <v>0.9221682600382409</v>
      </c>
      <c r="P19" s="17">
        <f t="shared" si="0"/>
        <v>3</v>
      </c>
      <c r="Q19" s="18">
        <f t="shared" si="3"/>
        <v>1</v>
      </c>
      <c r="R19" s="19">
        <f t="shared" si="1"/>
        <v>2</v>
      </c>
      <c r="T19" s="1">
        <f t="shared" si="2"/>
        <v>2</v>
      </c>
    </row>
    <row r="20" spans="2:38" ht="21.75" customHeight="1">
      <c r="B20" s="12">
        <v>24</v>
      </c>
      <c r="C20" s="13" t="s">
        <v>29</v>
      </c>
      <c r="D20" s="13" t="s">
        <v>44</v>
      </c>
      <c r="E20" s="13">
        <v>15230</v>
      </c>
      <c r="F20" s="13">
        <v>1050</v>
      </c>
      <c r="G20" s="13">
        <v>755891</v>
      </c>
      <c r="H20" s="13">
        <v>0.015790450458109687</v>
      </c>
      <c r="I20" s="13">
        <v>0.7837071166927767</v>
      </c>
      <c r="J20" s="13" t="s">
        <v>95</v>
      </c>
      <c r="K20" s="14">
        <v>0.06894287590282337</v>
      </c>
      <c r="L20" s="14" t="s">
        <v>24</v>
      </c>
      <c r="M20" s="15">
        <v>251438</v>
      </c>
      <c r="N20" s="16">
        <v>0.00401529636711281</v>
      </c>
      <c r="O20" s="16">
        <v>0.9615219885277246</v>
      </c>
      <c r="P20" s="17">
        <f t="shared" si="0"/>
        <v>3</v>
      </c>
      <c r="Q20" s="18">
        <f t="shared" si="3"/>
        <v>1</v>
      </c>
      <c r="R20" s="19">
        <f t="shared" si="1"/>
        <v>2</v>
      </c>
      <c r="S20" s="20"/>
      <c r="T20" s="1">
        <f t="shared" si="2"/>
        <v>2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2:20" s="1" customFormat="1" ht="21.75" customHeight="1">
      <c r="B21" s="12">
        <v>25</v>
      </c>
      <c r="C21" s="13" t="s">
        <v>29</v>
      </c>
      <c r="D21" s="13" t="s">
        <v>45</v>
      </c>
      <c r="E21" s="13">
        <v>13613</v>
      </c>
      <c r="F21" s="13">
        <v>6417</v>
      </c>
      <c r="G21" s="13">
        <v>769504</v>
      </c>
      <c r="H21" s="13">
        <v>0.014113946295879656</v>
      </c>
      <c r="I21" s="13">
        <v>0.7978210629886564</v>
      </c>
      <c r="J21" s="13" t="s">
        <v>95</v>
      </c>
      <c r="K21" s="14">
        <v>0.4713876441636671</v>
      </c>
      <c r="L21" s="14" t="s">
        <v>26</v>
      </c>
      <c r="M21" s="15">
        <v>214296</v>
      </c>
      <c r="N21" s="16">
        <v>0.024539196940726576</v>
      </c>
      <c r="O21" s="16">
        <v>0.8194875717017208</v>
      </c>
      <c r="P21" s="17">
        <f t="shared" si="0"/>
        <v>3</v>
      </c>
      <c r="Q21" s="18">
        <f t="shared" si="3"/>
        <v>4</v>
      </c>
      <c r="R21" s="19">
        <f t="shared" si="1"/>
        <v>4</v>
      </c>
      <c r="T21" s="1">
        <f t="shared" si="2"/>
        <v>3.5</v>
      </c>
    </row>
    <row r="22" spans="2:20" s="1" customFormat="1" ht="21.75" customHeight="1">
      <c r="B22" s="12">
        <v>26</v>
      </c>
      <c r="C22" s="13" t="s">
        <v>22</v>
      </c>
      <c r="D22" s="13" t="s">
        <v>46</v>
      </c>
      <c r="E22" s="13">
        <v>12524</v>
      </c>
      <c r="F22" s="13">
        <v>600</v>
      </c>
      <c r="G22" s="13">
        <v>782028</v>
      </c>
      <c r="H22" s="13">
        <v>0.012984872064173718</v>
      </c>
      <c r="I22" s="13">
        <v>0.81080593505283</v>
      </c>
      <c r="J22" s="13" t="s">
        <v>95</v>
      </c>
      <c r="K22" s="14">
        <v>0.047908016608112426</v>
      </c>
      <c r="L22" s="14" t="s">
        <v>24</v>
      </c>
      <c r="M22" s="15">
        <v>257266</v>
      </c>
      <c r="N22" s="16">
        <v>0.002294455066921606</v>
      </c>
      <c r="O22" s="16">
        <v>0.9838087954110899</v>
      </c>
      <c r="P22" s="17">
        <f t="shared" si="0"/>
        <v>3</v>
      </c>
      <c r="Q22" s="18">
        <f t="shared" si="3"/>
        <v>1</v>
      </c>
      <c r="R22" s="19">
        <f t="shared" si="1"/>
        <v>2</v>
      </c>
      <c r="T22" s="1">
        <f t="shared" si="2"/>
        <v>2</v>
      </c>
    </row>
    <row r="23" spans="2:20" s="1" customFormat="1" ht="21.75" customHeight="1">
      <c r="B23" s="12">
        <v>35</v>
      </c>
      <c r="C23" s="13" t="s">
        <v>35</v>
      </c>
      <c r="D23" s="13" t="s">
        <v>47</v>
      </c>
      <c r="E23" s="13">
        <v>9063</v>
      </c>
      <c r="F23" s="13">
        <v>3129</v>
      </c>
      <c r="G23" s="13">
        <v>791091</v>
      </c>
      <c r="H23" s="13">
        <v>0.00939651034155273</v>
      </c>
      <c r="I23" s="13">
        <v>0.8202024453943828</v>
      </c>
      <c r="J23" s="13" t="s">
        <v>95</v>
      </c>
      <c r="K23" s="14">
        <v>0.34524991724594506</v>
      </c>
      <c r="L23" s="14" t="s">
        <v>21</v>
      </c>
      <c r="M23" s="15">
        <v>225463</v>
      </c>
      <c r="N23" s="16">
        <v>0.011965583173996175</v>
      </c>
      <c r="O23" s="16">
        <v>0.8621912045889102</v>
      </c>
      <c r="P23" s="17">
        <f t="shared" si="0"/>
        <v>3</v>
      </c>
      <c r="Q23" s="18">
        <f t="shared" si="3"/>
        <v>3</v>
      </c>
      <c r="R23" s="19">
        <f t="shared" si="1"/>
        <v>3</v>
      </c>
      <c r="T23" s="1">
        <f t="shared" si="2"/>
        <v>3</v>
      </c>
    </row>
    <row r="24" spans="2:20" s="1" customFormat="1" ht="21.75" customHeight="1">
      <c r="B24" s="12">
        <v>34</v>
      </c>
      <c r="C24" s="13" t="s">
        <v>33</v>
      </c>
      <c r="D24" s="13" t="s">
        <v>48</v>
      </c>
      <c r="E24" s="13">
        <v>8900</v>
      </c>
      <c r="F24" s="13">
        <v>87</v>
      </c>
      <c r="G24" s="13">
        <v>799991</v>
      </c>
      <c r="H24" s="13">
        <v>0.009227512086485635</v>
      </c>
      <c r="I24" s="13">
        <v>0.8294299574808685</v>
      </c>
      <c r="J24" s="13" t="s">
        <v>95</v>
      </c>
      <c r="K24" s="14">
        <v>0.009775280898876405</v>
      </c>
      <c r="L24" s="14" t="s">
        <v>24</v>
      </c>
      <c r="M24" s="15">
        <v>261397</v>
      </c>
      <c r="N24" s="16">
        <v>0.0003326959847036329</v>
      </c>
      <c r="O24" s="16">
        <v>0.9996061185468451</v>
      </c>
      <c r="P24" s="17">
        <f t="shared" si="0"/>
        <v>3</v>
      </c>
      <c r="Q24" s="18">
        <f t="shared" si="3"/>
        <v>1</v>
      </c>
      <c r="R24" s="19">
        <f t="shared" si="1"/>
        <v>2</v>
      </c>
      <c r="T24" s="1">
        <f t="shared" si="2"/>
        <v>2</v>
      </c>
    </row>
    <row r="25" spans="2:20" s="1" customFormat="1" ht="21.75" customHeight="1">
      <c r="B25" s="12">
        <v>33</v>
      </c>
      <c r="C25" s="13" t="s">
        <v>33</v>
      </c>
      <c r="D25" s="13" t="s">
        <v>49</v>
      </c>
      <c r="E25" s="13">
        <v>8453</v>
      </c>
      <c r="F25" s="13">
        <v>1576</v>
      </c>
      <c r="G25" s="13">
        <v>808444</v>
      </c>
      <c r="H25" s="13">
        <v>0.008764062883939671</v>
      </c>
      <c r="I25" s="13">
        <v>0.8381940203648082</v>
      </c>
      <c r="J25" s="13" t="s">
        <v>95</v>
      </c>
      <c r="K25" s="14">
        <v>0.186442683071099</v>
      </c>
      <c r="L25" s="14" t="s">
        <v>32</v>
      </c>
      <c r="M25" s="15">
        <v>242723</v>
      </c>
      <c r="N25" s="16">
        <v>0.006026768642447419</v>
      </c>
      <c r="O25" s="16">
        <v>0.9281950286806884</v>
      </c>
      <c r="P25" s="17">
        <f t="shared" si="0"/>
        <v>3</v>
      </c>
      <c r="Q25" s="18">
        <f t="shared" si="3"/>
        <v>2</v>
      </c>
      <c r="R25" s="19">
        <f t="shared" si="1"/>
        <v>3</v>
      </c>
      <c r="T25" s="1">
        <f t="shared" si="2"/>
        <v>2.5</v>
      </c>
    </row>
    <row r="26" spans="2:20" s="1" customFormat="1" ht="21.75" customHeight="1">
      <c r="B26" s="12">
        <v>22</v>
      </c>
      <c r="C26" s="13" t="s">
        <v>35</v>
      </c>
      <c r="D26" s="13" t="s">
        <v>50</v>
      </c>
      <c r="E26" s="13">
        <v>8364</v>
      </c>
      <c r="F26" s="13">
        <v>2787</v>
      </c>
      <c r="G26" s="13">
        <v>816808</v>
      </c>
      <c r="H26" s="13">
        <v>0.008671787763074814</v>
      </c>
      <c r="I26" s="13">
        <v>0.8468658081278829</v>
      </c>
      <c r="J26" s="13" t="s">
        <v>95</v>
      </c>
      <c r="K26" s="14">
        <v>0.3332137733142037</v>
      </c>
      <c r="L26" s="14" t="s">
        <v>21</v>
      </c>
      <c r="M26" s="15">
        <v>228250</v>
      </c>
      <c r="N26" s="16">
        <v>0.01065774378585086</v>
      </c>
      <c r="O26" s="16">
        <v>0.872848948374761</v>
      </c>
      <c r="P26" s="17">
        <f t="shared" si="0"/>
        <v>3</v>
      </c>
      <c r="Q26" s="18">
        <f t="shared" si="3"/>
        <v>3</v>
      </c>
      <c r="R26" s="19">
        <f t="shared" si="1"/>
        <v>3</v>
      </c>
      <c r="T26" s="1">
        <f t="shared" si="2"/>
        <v>3</v>
      </c>
    </row>
    <row r="27" spans="2:20" s="1" customFormat="1" ht="21.75" customHeight="1">
      <c r="B27" s="12">
        <v>21</v>
      </c>
      <c r="C27" s="13" t="s">
        <v>33</v>
      </c>
      <c r="D27" s="13" t="s">
        <v>51</v>
      </c>
      <c r="E27" s="13">
        <v>7814</v>
      </c>
      <c r="F27" s="13">
        <v>772</v>
      </c>
      <c r="G27" s="13">
        <v>824622</v>
      </c>
      <c r="H27" s="13">
        <v>0.008101548252112218</v>
      </c>
      <c r="I27" s="13">
        <v>0.8549673563799952</v>
      </c>
      <c r="J27" s="13" t="s">
        <v>52</v>
      </c>
      <c r="K27" s="14">
        <v>0.09879703097005375</v>
      </c>
      <c r="L27" s="14" t="s">
        <v>24</v>
      </c>
      <c r="M27" s="15">
        <v>255903</v>
      </c>
      <c r="N27" s="16">
        <v>0.0029521988527724664</v>
      </c>
      <c r="O27" s="16">
        <v>0.9785965583173997</v>
      </c>
      <c r="P27" s="17">
        <f t="shared" si="0"/>
        <v>2</v>
      </c>
      <c r="Q27" s="18">
        <f t="shared" si="3"/>
        <v>1</v>
      </c>
      <c r="R27" s="19">
        <f t="shared" si="1"/>
        <v>2</v>
      </c>
      <c r="T27" s="1">
        <f t="shared" si="2"/>
        <v>1.5</v>
      </c>
    </row>
    <row r="28" spans="2:20" s="1" customFormat="1" ht="21.75" customHeight="1">
      <c r="B28" s="12">
        <v>23</v>
      </c>
      <c r="C28" s="13" t="s">
        <v>33</v>
      </c>
      <c r="D28" s="13" t="s">
        <v>53</v>
      </c>
      <c r="E28" s="13">
        <v>7663</v>
      </c>
      <c r="F28" s="13">
        <v>169</v>
      </c>
      <c r="G28" s="13">
        <v>832285</v>
      </c>
      <c r="H28" s="13">
        <v>0.007944991586375216</v>
      </c>
      <c r="I28" s="13">
        <v>0.8629123479663704</v>
      </c>
      <c r="J28" s="13" t="s">
        <v>52</v>
      </c>
      <c r="K28" s="14">
        <v>0.022054025838444475</v>
      </c>
      <c r="L28" s="14" t="s">
        <v>24</v>
      </c>
      <c r="M28" s="15">
        <v>260895</v>
      </c>
      <c r="N28" s="16">
        <v>0.0006462715105162523</v>
      </c>
      <c r="O28" s="16">
        <v>0.9976864244741874</v>
      </c>
      <c r="P28" s="17">
        <f t="shared" si="0"/>
        <v>2</v>
      </c>
      <c r="Q28" s="18">
        <f t="shared" si="3"/>
        <v>1</v>
      </c>
      <c r="R28" s="19">
        <f t="shared" si="1"/>
        <v>2</v>
      </c>
      <c r="T28" s="1">
        <f t="shared" si="2"/>
        <v>1.5</v>
      </c>
    </row>
    <row r="29" spans="2:20" s="1" customFormat="1" ht="21.75" customHeight="1">
      <c r="B29" s="12">
        <v>43</v>
      </c>
      <c r="C29" s="13" t="s">
        <v>33</v>
      </c>
      <c r="D29" s="13" t="s">
        <v>54</v>
      </c>
      <c r="E29" s="13">
        <v>7482</v>
      </c>
      <c r="F29" s="13">
        <v>2258</v>
      </c>
      <c r="G29" s="13">
        <v>839767</v>
      </c>
      <c r="H29" s="13">
        <v>0.00775733094731298</v>
      </c>
      <c r="I29" s="13">
        <v>0.8706696789136834</v>
      </c>
      <c r="J29" s="13" t="s">
        <v>52</v>
      </c>
      <c r="K29" s="14">
        <v>0.301790964982625</v>
      </c>
      <c r="L29" s="14" t="s">
        <v>21</v>
      </c>
      <c r="M29" s="15">
        <v>230508</v>
      </c>
      <c r="N29" s="16">
        <v>0.008634799235181644</v>
      </c>
      <c r="O29" s="16">
        <v>0.8814837476099426</v>
      </c>
      <c r="P29" s="17">
        <f t="shared" si="0"/>
        <v>2</v>
      </c>
      <c r="Q29" s="18">
        <f t="shared" si="3"/>
        <v>3</v>
      </c>
      <c r="R29" s="19">
        <f t="shared" si="1"/>
        <v>3</v>
      </c>
      <c r="T29" s="1">
        <f t="shared" si="2"/>
        <v>2.5</v>
      </c>
    </row>
    <row r="30" spans="2:20" s="1" customFormat="1" ht="21.75" customHeight="1">
      <c r="B30" s="12">
        <v>44</v>
      </c>
      <c r="C30" s="13" t="s">
        <v>33</v>
      </c>
      <c r="D30" s="13" t="s">
        <v>55</v>
      </c>
      <c r="E30" s="13">
        <v>6787</v>
      </c>
      <c r="F30" s="13">
        <v>186</v>
      </c>
      <c r="G30" s="13">
        <v>846554</v>
      </c>
      <c r="H30" s="13">
        <v>0.007036755565278427</v>
      </c>
      <c r="I30" s="13">
        <v>0.8777064344789618</v>
      </c>
      <c r="J30" s="13" t="s">
        <v>52</v>
      </c>
      <c r="K30" s="14">
        <v>0.027405333726241345</v>
      </c>
      <c r="L30" s="14" t="s">
        <v>24</v>
      </c>
      <c r="M30" s="15">
        <v>260726</v>
      </c>
      <c r="N30" s="16">
        <v>0.000711281070745698</v>
      </c>
      <c r="O30" s="16">
        <v>0.9970401529636711</v>
      </c>
      <c r="P30" s="17">
        <f t="shared" si="0"/>
        <v>2</v>
      </c>
      <c r="Q30" s="18">
        <f t="shared" si="3"/>
        <v>1</v>
      </c>
      <c r="R30" s="19">
        <f t="shared" si="1"/>
        <v>2</v>
      </c>
      <c r="T30" s="1">
        <f t="shared" si="2"/>
        <v>1.5</v>
      </c>
    </row>
    <row r="31" spans="2:20" s="1" customFormat="1" ht="21.75" customHeight="1">
      <c r="B31" s="12">
        <v>45</v>
      </c>
      <c r="C31" s="13" t="s">
        <v>29</v>
      </c>
      <c r="D31" s="13" t="s">
        <v>56</v>
      </c>
      <c r="E31" s="13">
        <v>6590</v>
      </c>
      <c r="F31" s="13">
        <v>1168</v>
      </c>
      <c r="G31" s="13">
        <v>853144</v>
      </c>
      <c r="H31" s="13">
        <v>0.006832506140442734</v>
      </c>
      <c r="I31" s="13">
        <v>0.8845389406194045</v>
      </c>
      <c r="J31" s="13" t="s">
        <v>52</v>
      </c>
      <c r="K31" s="14">
        <v>0.1772382397572079</v>
      </c>
      <c r="L31" s="14" t="s">
        <v>32</v>
      </c>
      <c r="M31" s="15">
        <v>250388</v>
      </c>
      <c r="N31" s="16">
        <v>0.004466539196940726</v>
      </c>
      <c r="O31" s="16">
        <v>0.9575066921606119</v>
      </c>
      <c r="P31" s="17">
        <f t="shared" si="0"/>
        <v>2</v>
      </c>
      <c r="Q31" s="18">
        <f t="shared" si="3"/>
        <v>2</v>
      </c>
      <c r="R31" s="19">
        <f t="shared" si="1"/>
        <v>2</v>
      </c>
      <c r="T31" s="1">
        <f t="shared" si="2"/>
        <v>2</v>
      </c>
    </row>
    <row r="32" spans="2:20" s="1" customFormat="1" ht="21.75" customHeight="1">
      <c r="B32" s="12">
        <v>30</v>
      </c>
      <c r="C32" s="13" t="s">
        <v>27</v>
      </c>
      <c r="D32" s="13" t="s">
        <v>57</v>
      </c>
      <c r="E32" s="13">
        <v>6287</v>
      </c>
      <c r="F32" s="13">
        <v>1204</v>
      </c>
      <c r="G32" s="13">
        <v>859431</v>
      </c>
      <c r="H32" s="13">
        <v>0.006518356009857886</v>
      </c>
      <c r="I32" s="13">
        <v>0.8910572966292624</v>
      </c>
      <c r="J32" s="13" t="s">
        <v>52</v>
      </c>
      <c r="K32" s="14">
        <v>0.1915062828057897</v>
      </c>
      <c r="L32" s="14" t="s">
        <v>32</v>
      </c>
      <c r="M32" s="15">
        <v>249220</v>
      </c>
      <c r="N32" s="16">
        <v>0.004604206500956023</v>
      </c>
      <c r="O32" s="16">
        <v>0.9530401529636712</v>
      </c>
      <c r="P32" s="17">
        <f t="shared" si="0"/>
        <v>2</v>
      </c>
      <c r="Q32" s="18">
        <f t="shared" si="3"/>
        <v>2</v>
      </c>
      <c r="R32" s="19">
        <f t="shared" si="1"/>
        <v>2</v>
      </c>
      <c r="T32" s="1">
        <f t="shared" si="2"/>
        <v>2</v>
      </c>
    </row>
    <row r="33" spans="2:20" s="1" customFormat="1" ht="21.75" customHeight="1">
      <c r="B33" s="12">
        <v>31</v>
      </c>
      <c r="C33" s="13" t="s">
        <v>22</v>
      </c>
      <c r="D33" s="13" t="s">
        <v>58</v>
      </c>
      <c r="E33" s="13">
        <v>6262</v>
      </c>
      <c r="F33" s="13">
        <v>4338</v>
      </c>
      <c r="G33" s="13">
        <v>865693</v>
      </c>
      <c r="H33" s="13">
        <v>0.006492436032086859</v>
      </c>
      <c r="I33" s="13">
        <v>0.8975497326613493</v>
      </c>
      <c r="J33" s="13" t="s">
        <v>52</v>
      </c>
      <c r="K33" s="14">
        <v>0.6927499201533056</v>
      </c>
      <c r="L33" s="14" t="s">
        <v>26</v>
      </c>
      <c r="M33" s="15">
        <v>218634</v>
      </c>
      <c r="N33" s="16">
        <v>0.016588910133843213</v>
      </c>
      <c r="O33" s="16">
        <v>0.836076481835564</v>
      </c>
      <c r="P33" s="17">
        <f t="shared" si="0"/>
        <v>2</v>
      </c>
      <c r="Q33" s="18">
        <f t="shared" si="3"/>
        <v>4</v>
      </c>
      <c r="R33" s="19">
        <f t="shared" si="1"/>
        <v>3</v>
      </c>
      <c r="T33" s="1">
        <f t="shared" si="2"/>
        <v>3</v>
      </c>
    </row>
    <row r="34" spans="2:20" s="1" customFormat="1" ht="21.75" customHeight="1">
      <c r="B34" s="12">
        <v>32</v>
      </c>
      <c r="C34" s="13" t="s">
        <v>29</v>
      </c>
      <c r="D34" s="13" t="s">
        <v>59</v>
      </c>
      <c r="E34" s="13">
        <v>6071</v>
      </c>
      <c r="F34" s="13">
        <v>855</v>
      </c>
      <c r="G34" s="13">
        <v>871764</v>
      </c>
      <c r="H34" s="13">
        <v>0.006294407401916212</v>
      </c>
      <c r="I34" s="13">
        <v>0.9038441400632655</v>
      </c>
      <c r="J34" s="13" t="s">
        <v>27</v>
      </c>
      <c r="K34" s="14">
        <v>0.14083347059792456</v>
      </c>
      <c r="L34" s="14" t="s">
        <v>32</v>
      </c>
      <c r="M34" s="15">
        <v>254328</v>
      </c>
      <c r="N34" s="16">
        <v>0.0032695984703632885</v>
      </c>
      <c r="O34" s="16">
        <v>0.9725736137667303</v>
      </c>
      <c r="P34" s="17">
        <f t="shared" si="0"/>
        <v>1</v>
      </c>
      <c r="Q34" s="18">
        <f t="shared" si="3"/>
        <v>2</v>
      </c>
      <c r="R34" s="19">
        <f t="shared" si="1"/>
        <v>2</v>
      </c>
      <c r="T34" s="1">
        <f t="shared" si="2"/>
        <v>1.5</v>
      </c>
    </row>
    <row r="35" spans="2:20" s="1" customFormat="1" ht="21.75" customHeight="1">
      <c r="B35" s="12">
        <v>36</v>
      </c>
      <c r="C35" s="13" t="s">
        <v>29</v>
      </c>
      <c r="D35" s="13" t="s">
        <v>60</v>
      </c>
      <c r="E35" s="13">
        <v>5996</v>
      </c>
      <c r="F35" s="13">
        <v>1937</v>
      </c>
      <c r="G35" s="13">
        <v>877760</v>
      </c>
      <c r="H35" s="13">
        <v>0.006216647468603131</v>
      </c>
      <c r="I35" s="13">
        <v>0.9100607875318686</v>
      </c>
      <c r="J35" s="13" t="s">
        <v>27</v>
      </c>
      <c r="K35" s="14">
        <v>0.3230486991327552</v>
      </c>
      <c r="L35" s="14" t="s">
        <v>21</v>
      </c>
      <c r="M35" s="15">
        <v>232445</v>
      </c>
      <c r="N35" s="16">
        <v>0.007407265774378585</v>
      </c>
      <c r="O35" s="16">
        <v>0.8888910133843212</v>
      </c>
      <c r="P35" s="17">
        <f t="shared" si="0"/>
        <v>1</v>
      </c>
      <c r="Q35" s="18">
        <f t="shared" si="3"/>
        <v>3</v>
      </c>
      <c r="R35" s="19">
        <f t="shared" si="1"/>
        <v>2</v>
      </c>
      <c r="T35" s="1">
        <f t="shared" si="2"/>
        <v>2</v>
      </c>
    </row>
    <row r="36" spans="2:20" s="1" customFormat="1" ht="21.75" customHeight="1">
      <c r="B36" s="12">
        <v>37</v>
      </c>
      <c r="C36" s="13" t="s">
        <v>27</v>
      </c>
      <c r="D36" s="13" t="s">
        <v>61</v>
      </c>
      <c r="E36" s="13">
        <v>5560</v>
      </c>
      <c r="F36" s="13">
        <v>451</v>
      </c>
      <c r="G36" s="13">
        <v>883320</v>
      </c>
      <c r="H36" s="13">
        <v>0.0057646030562764185</v>
      </c>
      <c r="I36" s="13">
        <v>0.915825390588145</v>
      </c>
      <c r="J36" s="13" t="s">
        <v>27</v>
      </c>
      <c r="K36" s="14">
        <v>0.08111510791366906</v>
      </c>
      <c r="L36" s="14" t="s">
        <v>24</v>
      </c>
      <c r="M36" s="15">
        <v>258225</v>
      </c>
      <c r="N36" s="16">
        <v>0.0017246653919694072</v>
      </c>
      <c r="O36" s="16">
        <v>0.9874760994263863</v>
      </c>
      <c r="P36" s="17">
        <f t="shared" si="0"/>
        <v>1</v>
      </c>
      <c r="Q36" s="18">
        <f t="shared" si="3"/>
        <v>1</v>
      </c>
      <c r="R36" s="19">
        <f t="shared" si="1"/>
        <v>1</v>
      </c>
      <c r="T36" s="1">
        <f t="shared" si="2"/>
        <v>1</v>
      </c>
    </row>
    <row r="37" spans="2:20" s="1" customFormat="1" ht="21.75" customHeight="1">
      <c r="B37" s="12">
        <v>38</v>
      </c>
      <c r="C37" s="13" t="s">
        <v>22</v>
      </c>
      <c r="D37" s="13" t="s">
        <v>62</v>
      </c>
      <c r="E37" s="13">
        <v>5531</v>
      </c>
      <c r="F37" s="13">
        <v>1230</v>
      </c>
      <c r="G37" s="13">
        <v>888851</v>
      </c>
      <c r="H37" s="13">
        <v>0.005734535882062027</v>
      </c>
      <c r="I37" s="13">
        <v>0.921559926470207</v>
      </c>
      <c r="J37" s="13" t="s">
        <v>27</v>
      </c>
      <c r="K37" s="14">
        <v>0.2223829325619237</v>
      </c>
      <c r="L37" s="14" t="s">
        <v>21</v>
      </c>
      <c r="M37" s="15">
        <v>246800</v>
      </c>
      <c r="N37" s="16">
        <v>0.004703632887189293</v>
      </c>
      <c r="O37" s="16">
        <v>0.9437858508604207</v>
      </c>
      <c r="P37" s="17">
        <f t="shared" si="0"/>
        <v>1</v>
      </c>
      <c r="Q37" s="18">
        <f t="shared" si="3"/>
        <v>3</v>
      </c>
      <c r="R37" s="19">
        <f t="shared" si="1"/>
        <v>2</v>
      </c>
      <c r="T37" s="1">
        <f t="shared" si="2"/>
        <v>2</v>
      </c>
    </row>
    <row r="38" spans="2:20" s="1" customFormat="1" ht="21.75" customHeight="1">
      <c r="B38" s="12">
        <v>18</v>
      </c>
      <c r="C38" s="13" t="s">
        <v>27</v>
      </c>
      <c r="D38" s="13" t="s">
        <v>63</v>
      </c>
      <c r="E38" s="13">
        <v>5505</v>
      </c>
      <c r="F38" s="13">
        <v>58</v>
      </c>
      <c r="G38" s="13">
        <v>894356</v>
      </c>
      <c r="H38" s="13">
        <v>0.00570757910518016</v>
      </c>
      <c r="I38" s="13">
        <v>0.9272675055753872</v>
      </c>
      <c r="J38" s="13" t="s">
        <v>27</v>
      </c>
      <c r="K38" s="14">
        <v>0.010535876475930971</v>
      </c>
      <c r="L38" s="14" t="s">
        <v>24</v>
      </c>
      <c r="M38" s="15">
        <v>261455</v>
      </c>
      <c r="N38" s="16">
        <v>0.00022179732313575525</v>
      </c>
      <c r="O38" s="16">
        <v>0.9998279158699809</v>
      </c>
      <c r="P38" s="17">
        <f t="shared" si="0"/>
        <v>1</v>
      </c>
      <c r="Q38" s="18">
        <f t="shared" si="3"/>
        <v>1</v>
      </c>
      <c r="R38" s="19">
        <f t="shared" si="1"/>
        <v>1</v>
      </c>
      <c r="T38" s="1">
        <f t="shared" si="2"/>
        <v>1</v>
      </c>
    </row>
    <row r="39" spans="2:20" s="1" customFormat="1" ht="21.75" customHeight="1">
      <c r="B39" s="12">
        <v>20</v>
      </c>
      <c r="C39" s="13" t="s">
        <v>29</v>
      </c>
      <c r="D39" s="13" t="s">
        <v>64</v>
      </c>
      <c r="E39" s="13">
        <v>5324</v>
      </c>
      <c r="F39" s="13">
        <v>206</v>
      </c>
      <c r="G39" s="13">
        <v>899680</v>
      </c>
      <c r="H39" s="13">
        <v>0.005519918466117923</v>
      </c>
      <c r="I39" s="13">
        <v>0.9327874240415052</v>
      </c>
      <c r="J39" s="13" t="s">
        <v>27</v>
      </c>
      <c r="K39" s="14">
        <v>0.038692712246431255</v>
      </c>
      <c r="L39" s="14" t="s">
        <v>24</v>
      </c>
      <c r="M39" s="15">
        <v>260540</v>
      </c>
      <c r="N39" s="16">
        <v>0.0007877629063097514</v>
      </c>
      <c r="O39" s="16">
        <v>0.9963288718929254</v>
      </c>
      <c r="P39" s="17">
        <f t="shared" si="0"/>
        <v>1</v>
      </c>
      <c r="Q39" s="18">
        <f t="shared" si="3"/>
        <v>1</v>
      </c>
      <c r="R39" s="19">
        <f t="shared" si="1"/>
        <v>1</v>
      </c>
      <c r="T39" s="1">
        <f t="shared" si="2"/>
        <v>1</v>
      </c>
    </row>
    <row r="40" spans="2:20" s="1" customFormat="1" ht="21.75" customHeight="1">
      <c r="B40" s="12">
        <v>19</v>
      </c>
      <c r="C40" s="13" t="s">
        <v>22</v>
      </c>
      <c r="D40" s="13" t="s">
        <v>65</v>
      </c>
      <c r="E40" s="13">
        <v>5026</v>
      </c>
      <c r="F40" s="13">
        <v>1041</v>
      </c>
      <c r="G40" s="13">
        <v>904706</v>
      </c>
      <c r="H40" s="13">
        <v>0.0052109523310872805</v>
      </c>
      <c r="I40" s="13">
        <v>0.9379983763725924</v>
      </c>
      <c r="J40" s="13" t="s">
        <v>27</v>
      </c>
      <c r="K40" s="14">
        <v>0.20712296060485474</v>
      </c>
      <c r="L40" s="14" t="s">
        <v>21</v>
      </c>
      <c r="M40" s="15">
        <v>252479</v>
      </c>
      <c r="N40" s="16">
        <v>0.003980879541108986</v>
      </c>
      <c r="O40" s="16">
        <v>0.9655028680688337</v>
      </c>
      <c r="P40" s="17">
        <f t="shared" si="0"/>
        <v>1</v>
      </c>
      <c r="Q40" s="18">
        <f t="shared" si="3"/>
        <v>3</v>
      </c>
      <c r="R40" s="19">
        <f t="shared" si="1"/>
        <v>2</v>
      </c>
      <c r="T40" s="1">
        <f t="shared" si="2"/>
        <v>2</v>
      </c>
    </row>
    <row r="41" spans="2:20" s="1" customFormat="1" ht="21.75" customHeight="1">
      <c r="B41" s="12">
        <v>46</v>
      </c>
      <c r="C41" s="13" t="s">
        <v>35</v>
      </c>
      <c r="D41" s="13" t="s">
        <v>66</v>
      </c>
      <c r="E41" s="13">
        <v>4634</v>
      </c>
      <c r="F41" s="13">
        <v>763</v>
      </c>
      <c r="G41" s="13">
        <v>909340</v>
      </c>
      <c r="H41" s="13">
        <v>0.004804527079637576</v>
      </c>
      <c r="I41" s="13">
        <v>0.94280290345223</v>
      </c>
      <c r="J41" s="13" t="s">
        <v>27</v>
      </c>
      <c r="K41" s="14">
        <v>0.1646525679758308</v>
      </c>
      <c r="L41" s="14" t="s">
        <v>32</v>
      </c>
      <c r="M41" s="15">
        <v>256666</v>
      </c>
      <c r="N41" s="16">
        <v>0.0029177820267686423</v>
      </c>
      <c r="O41" s="16">
        <v>0.9815143403441683</v>
      </c>
      <c r="P41" s="17">
        <f t="shared" si="0"/>
        <v>1</v>
      </c>
      <c r="Q41" s="18">
        <f t="shared" si="3"/>
        <v>2</v>
      </c>
      <c r="R41" s="19">
        <f t="shared" si="1"/>
        <v>2</v>
      </c>
      <c r="T41" s="1">
        <f t="shared" si="2"/>
        <v>1.5</v>
      </c>
    </row>
    <row r="42" spans="2:20" s="1" customFormat="1" ht="21.75" customHeight="1">
      <c r="B42" s="12">
        <v>48</v>
      </c>
      <c r="C42" s="13" t="s">
        <v>29</v>
      </c>
      <c r="D42" s="13" t="s">
        <v>67</v>
      </c>
      <c r="E42" s="13">
        <v>4254</v>
      </c>
      <c r="F42" s="13">
        <v>151</v>
      </c>
      <c r="G42" s="13">
        <v>913594</v>
      </c>
      <c r="H42" s="13">
        <v>0.004410543417517965</v>
      </c>
      <c r="I42" s="13">
        <v>0.947213446869748</v>
      </c>
      <c r="J42" s="13" t="s">
        <v>27</v>
      </c>
      <c r="K42" s="14">
        <v>0.03549600376116596</v>
      </c>
      <c r="L42" s="14" t="s">
        <v>24</v>
      </c>
      <c r="M42" s="15">
        <v>261205</v>
      </c>
      <c r="N42" s="16">
        <v>0.0005774378585086042</v>
      </c>
      <c r="O42" s="16">
        <v>0.9988718929254302</v>
      </c>
      <c r="P42" s="17">
        <f t="shared" si="0"/>
        <v>1</v>
      </c>
      <c r="Q42" s="18">
        <f t="shared" si="3"/>
        <v>1</v>
      </c>
      <c r="R42" s="19">
        <f t="shared" si="1"/>
        <v>1</v>
      </c>
      <c r="T42" s="1">
        <f t="shared" si="2"/>
        <v>1</v>
      </c>
    </row>
    <row r="43" spans="2:20" s="1" customFormat="1" ht="21.75" customHeight="1">
      <c r="B43" s="12">
        <v>49</v>
      </c>
      <c r="C43" s="13" t="s">
        <v>22</v>
      </c>
      <c r="D43" s="13" t="s">
        <v>68</v>
      </c>
      <c r="E43" s="13">
        <v>4124</v>
      </c>
      <c r="F43" s="13">
        <v>1857</v>
      </c>
      <c r="G43" s="13">
        <v>917718</v>
      </c>
      <c r="H43" s="13">
        <v>0.004275759533108625</v>
      </c>
      <c r="I43" s="13">
        <v>0.9514892064028566</v>
      </c>
      <c r="J43" s="13" t="s">
        <v>27</v>
      </c>
      <c r="K43" s="14">
        <v>0.4502909796314258</v>
      </c>
      <c r="L43" s="14" t="s">
        <v>26</v>
      </c>
      <c r="M43" s="15">
        <v>236227</v>
      </c>
      <c r="N43" s="16">
        <v>0.007101338432122371</v>
      </c>
      <c r="O43" s="16">
        <v>0.9033537284894837</v>
      </c>
      <c r="P43" s="17">
        <f t="shared" si="0"/>
        <v>1</v>
      </c>
      <c r="Q43" s="18">
        <f t="shared" si="3"/>
        <v>4</v>
      </c>
      <c r="R43" s="19">
        <f t="shared" si="1"/>
        <v>3</v>
      </c>
      <c r="T43" s="1">
        <f t="shared" si="2"/>
        <v>2.5</v>
      </c>
    </row>
    <row r="44" spans="2:20" s="1" customFormat="1" ht="21.75" customHeight="1">
      <c r="B44" s="12">
        <v>47</v>
      </c>
      <c r="C44" s="13" t="s">
        <v>27</v>
      </c>
      <c r="D44" s="13" t="s">
        <v>69</v>
      </c>
      <c r="E44" s="13">
        <v>3893</v>
      </c>
      <c r="F44" s="13">
        <v>1401</v>
      </c>
      <c r="G44" s="13">
        <v>921611</v>
      </c>
      <c r="H44" s="13">
        <v>0.004036258938504334</v>
      </c>
      <c r="I44" s="13">
        <v>0.955525465341361</v>
      </c>
      <c r="J44" s="13" t="s">
        <v>27</v>
      </c>
      <c r="K44" s="14">
        <v>0.35987670177241204</v>
      </c>
      <c r="L44" s="14" t="s">
        <v>21</v>
      </c>
      <c r="M44" s="15">
        <v>245570</v>
      </c>
      <c r="N44" s="16">
        <v>0.005357552581261951</v>
      </c>
      <c r="O44" s="16">
        <v>0.9390822179732313</v>
      </c>
      <c r="P44" s="17">
        <f t="shared" si="0"/>
        <v>1</v>
      </c>
      <c r="Q44" s="18">
        <f t="shared" si="3"/>
        <v>3</v>
      </c>
      <c r="R44" s="19">
        <f t="shared" si="1"/>
        <v>2</v>
      </c>
      <c r="T44" s="1">
        <f t="shared" si="2"/>
        <v>2</v>
      </c>
    </row>
    <row r="45" spans="2:20" s="1" customFormat="1" ht="21.75" customHeight="1">
      <c r="B45" s="12">
        <v>39</v>
      </c>
      <c r="C45" s="13" t="s">
        <v>29</v>
      </c>
      <c r="D45" s="13" t="s">
        <v>70</v>
      </c>
      <c r="E45" s="13">
        <v>3860</v>
      </c>
      <c r="F45" s="13">
        <v>1702</v>
      </c>
      <c r="G45" s="13">
        <v>925471</v>
      </c>
      <c r="H45" s="13">
        <v>0.0040020445678465785</v>
      </c>
      <c r="I45" s="13">
        <v>0.9595275099092075</v>
      </c>
      <c r="J45" s="13" t="s">
        <v>27</v>
      </c>
      <c r="K45" s="14">
        <v>0.4409326424870466</v>
      </c>
      <c r="L45" s="14" t="s">
        <v>26</v>
      </c>
      <c r="M45" s="15">
        <v>237929</v>
      </c>
      <c r="N45" s="16">
        <v>0.006508604206500956</v>
      </c>
      <c r="O45" s="16">
        <v>0.9098623326959847</v>
      </c>
      <c r="P45" s="17">
        <f t="shared" si="0"/>
        <v>1</v>
      </c>
      <c r="Q45" s="18">
        <f t="shared" si="3"/>
        <v>4</v>
      </c>
      <c r="R45" s="19">
        <f t="shared" si="1"/>
        <v>3</v>
      </c>
      <c r="T45" s="1">
        <f t="shared" si="2"/>
        <v>2.5</v>
      </c>
    </row>
    <row r="46" spans="2:20" s="1" customFormat="1" ht="21.75" customHeight="1">
      <c r="B46" s="12">
        <v>41</v>
      </c>
      <c r="C46" s="13" t="s">
        <v>29</v>
      </c>
      <c r="D46" s="13" t="s">
        <v>71</v>
      </c>
      <c r="E46" s="13">
        <v>3828</v>
      </c>
      <c r="F46" s="13">
        <v>1925</v>
      </c>
      <c r="G46" s="13">
        <v>929299</v>
      </c>
      <c r="H46" s="13">
        <v>0.003968866996299664</v>
      </c>
      <c r="I46" s="13">
        <v>0.9634963769055072</v>
      </c>
      <c r="J46" s="13" t="s">
        <v>27</v>
      </c>
      <c r="K46" s="14">
        <v>0.5028735632183908</v>
      </c>
      <c r="L46" s="14" t="s">
        <v>26</v>
      </c>
      <c r="M46" s="15">
        <v>234370</v>
      </c>
      <c r="N46" s="16">
        <v>0.007361376673040153</v>
      </c>
      <c r="O46" s="16">
        <v>0.8962523900573613</v>
      </c>
      <c r="P46" s="17">
        <f t="shared" si="0"/>
        <v>1</v>
      </c>
      <c r="Q46" s="18">
        <f t="shared" si="3"/>
        <v>4</v>
      </c>
      <c r="R46" s="19">
        <f t="shared" si="1"/>
        <v>3</v>
      </c>
      <c r="T46" s="1">
        <f t="shared" si="2"/>
        <v>2.5</v>
      </c>
    </row>
    <row r="47" spans="2:20" s="1" customFormat="1" ht="21.75" customHeight="1">
      <c r="B47" s="12">
        <v>40</v>
      </c>
      <c r="C47" s="13" t="s">
        <v>27</v>
      </c>
      <c r="D47" s="13" t="s">
        <v>72</v>
      </c>
      <c r="E47" s="13">
        <v>3450</v>
      </c>
      <c r="F47" s="13">
        <v>430</v>
      </c>
      <c r="G47" s="13">
        <v>932749</v>
      </c>
      <c r="H47" s="13">
        <v>0.003576956932401735</v>
      </c>
      <c r="I47" s="13">
        <v>0.9670733338379089</v>
      </c>
      <c r="J47" s="13" t="s">
        <v>27</v>
      </c>
      <c r="K47" s="14">
        <v>0.1246376811594203</v>
      </c>
      <c r="L47" s="14" t="s">
        <v>32</v>
      </c>
      <c r="M47" s="15">
        <v>259087</v>
      </c>
      <c r="N47" s="16">
        <v>0.001644359464627151</v>
      </c>
      <c r="O47" s="16">
        <v>0.9907724665391969</v>
      </c>
      <c r="P47" s="17">
        <f t="shared" si="0"/>
        <v>1</v>
      </c>
      <c r="Q47" s="18">
        <f t="shared" si="3"/>
        <v>2</v>
      </c>
      <c r="R47" s="19">
        <f t="shared" si="1"/>
        <v>2</v>
      </c>
      <c r="T47" s="1">
        <f t="shared" si="2"/>
        <v>1.5</v>
      </c>
    </row>
    <row r="48" spans="2:20" s="1" customFormat="1" ht="21.75" customHeight="1">
      <c r="B48" s="12">
        <v>42</v>
      </c>
      <c r="C48" s="13" t="s">
        <v>22</v>
      </c>
      <c r="D48" s="13" t="s">
        <v>73</v>
      </c>
      <c r="E48" s="13">
        <v>3425</v>
      </c>
      <c r="F48" s="13">
        <v>359</v>
      </c>
      <c r="G48" s="13">
        <v>936174</v>
      </c>
      <c r="H48" s="13">
        <v>0.003551036954630708</v>
      </c>
      <c r="I48" s="13">
        <v>0.9706243707925396</v>
      </c>
      <c r="J48" s="13" t="s">
        <v>27</v>
      </c>
      <c r="K48" s="14">
        <v>0.10481751824817519</v>
      </c>
      <c r="L48" s="14" t="s">
        <v>32</v>
      </c>
      <c r="M48" s="15">
        <v>259814</v>
      </c>
      <c r="N48" s="16">
        <v>0.001372848948374761</v>
      </c>
      <c r="O48" s="16">
        <v>0.9935525812619503</v>
      </c>
      <c r="P48" s="17">
        <f t="shared" si="0"/>
        <v>1</v>
      </c>
      <c r="Q48" s="18">
        <f t="shared" si="3"/>
        <v>2</v>
      </c>
      <c r="R48" s="19">
        <f t="shared" si="1"/>
        <v>2</v>
      </c>
      <c r="T48" s="1">
        <f t="shared" si="2"/>
        <v>1.5</v>
      </c>
    </row>
    <row r="49" spans="2:20" s="1" customFormat="1" ht="21.75" customHeight="1">
      <c r="B49" s="12">
        <v>28</v>
      </c>
      <c r="C49" s="13" t="s">
        <v>33</v>
      </c>
      <c r="D49" s="13" t="s">
        <v>74</v>
      </c>
      <c r="E49" s="13">
        <v>3216</v>
      </c>
      <c r="F49" s="13">
        <v>249</v>
      </c>
      <c r="G49" s="13">
        <v>939390</v>
      </c>
      <c r="H49" s="13">
        <v>0.0033343459404649215</v>
      </c>
      <c r="I49" s="13">
        <v>0.9739587167330045</v>
      </c>
      <c r="J49" s="13" t="s">
        <v>27</v>
      </c>
      <c r="K49" s="14">
        <v>0.07742537313432836</v>
      </c>
      <c r="L49" s="14" t="s">
        <v>24</v>
      </c>
      <c r="M49" s="15">
        <v>260334</v>
      </c>
      <c r="N49" s="16">
        <v>0.0009521988527724665</v>
      </c>
      <c r="O49" s="16">
        <v>0.9955411089866156</v>
      </c>
      <c r="P49" s="17">
        <f t="shared" si="0"/>
        <v>1</v>
      </c>
      <c r="Q49" s="18">
        <f t="shared" si="3"/>
        <v>1</v>
      </c>
      <c r="R49" s="19">
        <f t="shared" si="1"/>
        <v>1</v>
      </c>
      <c r="T49" s="1">
        <f t="shared" si="2"/>
        <v>1</v>
      </c>
    </row>
    <row r="50" spans="2:20" s="1" customFormat="1" ht="21.75" customHeight="1">
      <c r="B50" s="12">
        <v>29</v>
      </c>
      <c r="C50" s="13" t="s">
        <v>35</v>
      </c>
      <c r="D50" s="13" t="s">
        <v>75</v>
      </c>
      <c r="E50" s="13">
        <v>3212</v>
      </c>
      <c r="F50" s="13">
        <v>105</v>
      </c>
      <c r="G50" s="13">
        <v>942602</v>
      </c>
      <c r="H50" s="13">
        <v>0.003330198744021557</v>
      </c>
      <c r="I50" s="13">
        <v>0.9772889154770261</v>
      </c>
      <c r="J50" s="13" t="s">
        <v>27</v>
      </c>
      <c r="K50" s="14">
        <v>0.03268991282689913</v>
      </c>
      <c r="L50" s="14" t="s">
        <v>24</v>
      </c>
      <c r="M50" s="15">
        <v>261310</v>
      </c>
      <c r="N50" s="16">
        <v>0.00040152963671128105</v>
      </c>
      <c r="O50" s="16">
        <v>0.9992734225621415</v>
      </c>
      <c r="P50" s="17">
        <f t="shared" si="0"/>
        <v>1</v>
      </c>
      <c r="Q50" s="18">
        <f t="shared" si="3"/>
        <v>1</v>
      </c>
      <c r="R50" s="19">
        <f t="shared" si="1"/>
        <v>1</v>
      </c>
      <c r="T50" s="1">
        <f t="shared" si="2"/>
        <v>1</v>
      </c>
    </row>
    <row r="51" spans="2:20" s="1" customFormat="1" ht="21.75" customHeight="1">
      <c r="B51" s="12">
        <v>50</v>
      </c>
      <c r="C51" s="13" t="s">
        <v>33</v>
      </c>
      <c r="D51" s="13" t="s">
        <v>76</v>
      </c>
      <c r="E51" s="13">
        <v>3193</v>
      </c>
      <c r="F51" s="13">
        <v>803</v>
      </c>
      <c r="G51" s="13">
        <v>945795</v>
      </c>
      <c r="H51" s="13">
        <v>0.0033104995609155767</v>
      </c>
      <c r="I51" s="13">
        <v>0.9805994150379417</v>
      </c>
      <c r="J51" s="13" t="s">
        <v>27</v>
      </c>
      <c r="K51" s="14">
        <v>0.2514876291888506</v>
      </c>
      <c r="L51" s="14" t="s">
        <v>21</v>
      </c>
      <c r="M51" s="15">
        <v>255131</v>
      </c>
      <c r="N51" s="16">
        <v>0.0030707456978967497</v>
      </c>
      <c r="O51" s="16">
        <v>0.9756443594646271</v>
      </c>
      <c r="P51" s="17">
        <f t="shared" si="0"/>
        <v>1</v>
      </c>
      <c r="Q51" s="18">
        <f t="shared" si="3"/>
        <v>3</v>
      </c>
      <c r="R51" s="19">
        <f t="shared" si="1"/>
        <v>2</v>
      </c>
      <c r="T51" s="1">
        <f t="shared" si="2"/>
        <v>2</v>
      </c>
    </row>
    <row r="52" spans="2:20" s="1" customFormat="1" ht="21.75" customHeight="1">
      <c r="B52" s="12">
        <v>51</v>
      </c>
      <c r="C52" s="13" t="s">
        <v>29</v>
      </c>
      <c r="D52" s="13" t="s">
        <v>77</v>
      </c>
      <c r="E52" s="13">
        <v>2987</v>
      </c>
      <c r="F52" s="13">
        <v>45</v>
      </c>
      <c r="G52" s="13">
        <v>948782</v>
      </c>
      <c r="H52" s="13">
        <v>0.0030969189440823133</v>
      </c>
      <c r="I52" s="13">
        <v>0.9836963339820239</v>
      </c>
      <c r="J52" s="13" t="s">
        <v>27</v>
      </c>
      <c r="K52" s="14">
        <v>0.015065282892534315</v>
      </c>
      <c r="L52" s="14" t="s">
        <v>24</v>
      </c>
      <c r="M52" s="15">
        <v>261500</v>
      </c>
      <c r="N52" s="16">
        <v>0.00017208413001912047</v>
      </c>
      <c r="O52" s="16">
        <v>1</v>
      </c>
      <c r="P52" s="17">
        <f t="shared" si="0"/>
        <v>1</v>
      </c>
      <c r="Q52" s="18">
        <f t="shared" si="3"/>
        <v>1</v>
      </c>
      <c r="R52" s="19">
        <f t="shared" si="1"/>
        <v>1</v>
      </c>
      <c r="T52" s="1">
        <f t="shared" si="2"/>
        <v>1</v>
      </c>
    </row>
    <row r="53" spans="2:20" s="1" customFormat="1" ht="21.75" customHeight="1">
      <c r="B53" s="12">
        <v>52</v>
      </c>
      <c r="C53" s="13" t="s">
        <v>27</v>
      </c>
      <c r="D53" s="13" t="s">
        <v>78</v>
      </c>
      <c r="E53" s="13">
        <v>2976</v>
      </c>
      <c r="F53" s="13">
        <v>1216</v>
      </c>
      <c r="G53" s="13">
        <v>951758</v>
      </c>
      <c r="H53" s="13">
        <v>0.0030855141538630618</v>
      </c>
      <c r="I53" s="13">
        <v>0.986781848135887</v>
      </c>
      <c r="J53" s="13" t="s">
        <v>27</v>
      </c>
      <c r="K53" s="14">
        <v>0.40860215053763443</v>
      </c>
      <c r="L53" s="14" t="s">
        <v>26</v>
      </c>
      <c r="M53" s="15">
        <v>248016</v>
      </c>
      <c r="N53" s="16">
        <v>0.004650095602294455</v>
      </c>
      <c r="O53" s="16">
        <v>0.9484359464627151</v>
      </c>
      <c r="P53" s="17">
        <f t="shared" si="0"/>
        <v>1</v>
      </c>
      <c r="Q53" s="18">
        <f t="shared" si="3"/>
        <v>4</v>
      </c>
      <c r="R53" s="19">
        <f t="shared" si="1"/>
        <v>3</v>
      </c>
      <c r="T53" s="1">
        <f t="shared" si="2"/>
        <v>2.5</v>
      </c>
    </row>
    <row r="54" spans="2:20" s="1" customFormat="1" ht="21.75" customHeight="1">
      <c r="B54" s="12">
        <v>53</v>
      </c>
      <c r="C54" s="13" t="s">
        <v>19</v>
      </c>
      <c r="D54" s="13" t="s">
        <v>79</v>
      </c>
      <c r="E54" s="13">
        <v>2797</v>
      </c>
      <c r="F54" s="13">
        <v>368</v>
      </c>
      <c r="G54" s="13">
        <v>954555</v>
      </c>
      <c r="H54" s="13">
        <v>0.002899927113022508</v>
      </c>
      <c r="I54" s="13">
        <v>0.9896817752489095</v>
      </c>
      <c r="J54" s="13" t="s">
        <v>27</v>
      </c>
      <c r="K54" s="14">
        <v>0.13156953879156238</v>
      </c>
      <c r="L54" s="14" t="s">
        <v>32</v>
      </c>
      <c r="M54" s="15">
        <v>259455</v>
      </c>
      <c r="N54" s="16">
        <v>0.0014072657743785851</v>
      </c>
      <c r="O54" s="16">
        <v>0.9921797323135755</v>
      </c>
      <c r="P54" s="17">
        <f t="shared" si="0"/>
        <v>1</v>
      </c>
      <c r="Q54" s="18">
        <f t="shared" si="3"/>
        <v>2</v>
      </c>
      <c r="R54" s="19">
        <f t="shared" si="1"/>
        <v>2</v>
      </c>
      <c r="T54" s="1">
        <f t="shared" si="2"/>
        <v>1.5</v>
      </c>
    </row>
    <row r="55" spans="2:20" s="1" customFormat="1" ht="21.75" customHeight="1">
      <c r="B55" s="12">
        <v>17</v>
      </c>
      <c r="C55" s="13" t="s">
        <v>27</v>
      </c>
      <c r="D55" s="13" t="s">
        <v>80</v>
      </c>
      <c r="E55" s="13">
        <v>2694</v>
      </c>
      <c r="F55" s="13">
        <v>271</v>
      </c>
      <c r="G55" s="13">
        <v>957249</v>
      </c>
      <c r="H55" s="13">
        <v>0.002793136804605876</v>
      </c>
      <c r="I55" s="13">
        <v>0.9924749120535155</v>
      </c>
      <c r="J55" s="13" t="s">
        <v>27</v>
      </c>
      <c r="K55" s="14">
        <v>0.1005939123979213</v>
      </c>
      <c r="L55" s="14" t="s">
        <v>32</v>
      </c>
      <c r="M55" s="15">
        <v>260085</v>
      </c>
      <c r="N55" s="16">
        <v>0.0010363288718929255</v>
      </c>
      <c r="O55" s="16">
        <v>0.9945889101338432</v>
      </c>
      <c r="P55" s="17">
        <f t="shared" si="0"/>
        <v>1</v>
      </c>
      <c r="Q55" s="18">
        <f t="shared" si="3"/>
        <v>2</v>
      </c>
      <c r="R55" s="19">
        <f t="shared" si="1"/>
        <v>2</v>
      </c>
      <c r="T55" s="1">
        <f t="shared" si="2"/>
        <v>1.5</v>
      </c>
    </row>
    <row r="56" spans="2:38" ht="21.75" customHeight="1">
      <c r="B56" s="12">
        <v>16</v>
      </c>
      <c r="C56" s="13" t="s">
        <v>22</v>
      </c>
      <c r="D56" s="13" t="s">
        <v>81</v>
      </c>
      <c r="E56" s="13">
        <v>2551</v>
      </c>
      <c r="F56" s="13">
        <v>1612</v>
      </c>
      <c r="G56" s="13">
        <v>959800</v>
      </c>
      <c r="H56" s="13">
        <v>0.0026448745317556015</v>
      </c>
      <c r="I56" s="13">
        <v>0.995119786585271</v>
      </c>
      <c r="J56" s="13" t="s">
        <v>27</v>
      </c>
      <c r="K56" s="14">
        <v>0.6319090552724422</v>
      </c>
      <c r="L56" s="14" t="s">
        <v>26</v>
      </c>
      <c r="M56" s="15">
        <v>239541</v>
      </c>
      <c r="N56" s="16">
        <v>0.006164435946462715</v>
      </c>
      <c r="O56" s="16">
        <v>0.9160267686424474</v>
      </c>
      <c r="P56" s="17">
        <f t="shared" si="0"/>
        <v>1</v>
      </c>
      <c r="Q56" s="18">
        <f t="shared" si="3"/>
        <v>4</v>
      </c>
      <c r="R56" s="19">
        <f t="shared" si="1"/>
        <v>3</v>
      </c>
      <c r="S56" s="20"/>
      <c r="T56" s="1">
        <f t="shared" si="2"/>
        <v>2.5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2:38" ht="21.75" customHeight="1">
      <c r="B57" s="12">
        <v>15</v>
      </c>
      <c r="C57" s="13" t="s">
        <v>35</v>
      </c>
      <c r="D57" s="13" t="s">
        <v>82</v>
      </c>
      <c r="E57" s="13">
        <v>2517</v>
      </c>
      <c r="F57" s="13">
        <v>432</v>
      </c>
      <c r="G57" s="13">
        <v>962317</v>
      </c>
      <c r="H57" s="13">
        <v>0.0026096233619870048</v>
      </c>
      <c r="I57" s="13">
        <v>0.997729409947258</v>
      </c>
      <c r="J57" s="13" t="s">
        <v>27</v>
      </c>
      <c r="K57" s="14">
        <v>0.17163289630512515</v>
      </c>
      <c r="L57" s="14" t="s">
        <v>32</v>
      </c>
      <c r="M57" s="15">
        <v>258657</v>
      </c>
      <c r="N57" s="16">
        <v>0.0016520076481835563</v>
      </c>
      <c r="O57" s="16">
        <v>0.9891281070745698</v>
      </c>
      <c r="P57" s="17">
        <f t="shared" si="0"/>
        <v>1</v>
      </c>
      <c r="Q57" s="18">
        <f t="shared" si="3"/>
        <v>2</v>
      </c>
      <c r="R57" s="19">
        <f t="shared" si="1"/>
        <v>2</v>
      </c>
      <c r="S57" s="20"/>
      <c r="T57" s="1">
        <f t="shared" si="2"/>
        <v>1.5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2:38" ht="21.75" customHeight="1" thickBot="1">
      <c r="B58" s="21">
        <v>27</v>
      </c>
      <c r="C58" s="22" t="s">
        <v>27</v>
      </c>
      <c r="D58" s="22" t="s">
        <v>83</v>
      </c>
      <c r="E58" s="22">
        <v>2190</v>
      </c>
      <c r="F58" s="22">
        <v>508</v>
      </c>
      <c r="G58" s="22">
        <v>964507</v>
      </c>
      <c r="H58" s="22">
        <v>0.002270590052741971</v>
      </c>
      <c r="I58" s="22">
        <v>1</v>
      </c>
      <c r="J58" s="22" t="s">
        <v>27</v>
      </c>
      <c r="K58" s="23">
        <v>0.2319634703196347</v>
      </c>
      <c r="L58" s="23" t="s">
        <v>21</v>
      </c>
      <c r="M58" s="24">
        <v>257774</v>
      </c>
      <c r="N58" s="25">
        <v>0.00194263862332696</v>
      </c>
      <c r="O58" s="25">
        <v>0.9857514340344168</v>
      </c>
      <c r="P58" s="26">
        <f t="shared" si="0"/>
        <v>1</v>
      </c>
      <c r="Q58" s="27">
        <f t="shared" si="3"/>
        <v>3</v>
      </c>
      <c r="R58" s="28">
        <f t="shared" si="1"/>
        <v>2</v>
      </c>
      <c r="S58" s="20"/>
      <c r="T58" s="1">
        <f t="shared" si="2"/>
        <v>2</v>
      </c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ht="21.75" customHeight="1">
      <c r="A61" s="1"/>
      <c r="B61" s="1" t="s">
        <v>96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ht="21.75" customHeight="1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2:18" s="1" customFormat="1" ht="21.75" customHeight="1">
      <c r="B63" s="5" t="s">
        <v>2</v>
      </c>
      <c r="C63" s="6" t="s">
        <v>3</v>
      </c>
      <c r="D63" s="6" t="s">
        <v>4</v>
      </c>
      <c r="E63" s="6" t="s">
        <v>5</v>
      </c>
      <c r="F63" s="6" t="s">
        <v>6</v>
      </c>
      <c r="G63" s="6" t="s">
        <v>7</v>
      </c>
      <c r="H63" s="6" t="s">
        <v>8</v>
      </c>
      <c r="I63" s="6" t="s">
        <v>9</v>
      </c>
      <c r="J63" s="6" t="s">
        <v>10</v>
      </c>
      <c r="K63" s="7" t="s">
        <v>97</v>
      </c>
      <c r="L63" s="7" t="s">
        <v>98</v>
      </c>
      <c r="M63" s="6" t="s">
        <v>99</v>
      </c>
      <c r="N63" s="8" t="s">
        <v>100</v>
      </c>
      <c r="O63" s="8" t="s">
        <v>101</v>
      </c>
      <c r="P63" s="9" t="s">
        <v>102</v>
      </c>
      <c r="Q63" s="10" t="s">
        <v>103</v>
      </c>
      <c r="R63" s="11" t="s">
        <v>104</v>
      </c>
    </row>
    <row r="64" spans="2:18" s="1" customFormat="1" ht="21.75" customHeight="1">
      <c r="B64" s="12">
        <v>1</v>
      </c>
      <c r="C64" s="13" t="s">
        <v>19</v>
      </c>
      <c r="D64" s="13" t="s">
        <v>20</v>
      </c>
      <c r="E64" s="13">
        <v>158720</v>
      </c>
      <c r="F64" s="13">
        <v>32186</v>
      </c>
      <c r="G64" s="13">
        <v>158720</v>
      </c>
      <c r="H64" s="13">
        <v>0.1645607548726966</v>
      </c>
      <c r="I64" s="13">
        <v>0.1645607548726966</v>
      </c>
      <c r="J64" s="13" t="s">
        <v>19</v>
      </c>
      <c r="K64" s="14">
        <v>0.20278477822580646</v>
      </c>
      <c r="L64" s="14" t="s">
        <v>21</v>
      </c>
      <c r="M64" s="15">
        <v>142478</v>
      </c>
      <c r="N64" s="16">
        <v>0.12308221797323136</v>
      </c>
      <c r="O64" s="16">
        <v>0.5448489483747609</v>
      </c>
      <c r="P64" s="17">
        <v>4</v>
      </c>
      <c r="Q64" s="18">
        <v>3</v>
      </c>
      <c r="R64" s="19">
        <v>4</v>
      </c>
    </row>
    <row r="65" spans="2:18" s="1" customFormat="1" ht="21.75" customHeight="1">
      <c r="B65" s="12">
        <v>9</v>
      </c>
      <c r="C65" s="13" t="s">
        <v>19</v>
      </c>
      <c r="D65" s="13" t="s">
        <v>37</v>
      </c>
      <c r="E65" s="13">
        <v>28203</v>
      </c>
      <c r="F65" s="13">
        <v>11031</v>
      </c>
      <c r="G65" s="13">
        <v>638478</v>
      </c>
      <c r="H65" s="13">
        <v>0.029240845323051053</v>
      </c>
      <c r="I65" s="13">
        <v>0.6619734226915927</v>
      </c>
      <c r="J65" s="13" t="s">
        <v>19</v>
      </c>
      <c r="K65" s="14">
        <v>0.3911286033400702</v>
      </c>
      <c r="L65" s="14" t="s">
        <v>21</v>
      </c>
      <c r="M65" s="15">
        <v>182796</v>
      </c>
      <c r="N65" s="16">
        <v>0.04218355640535373</v>
      </c>
      <c r="O65" s="16">
        <v>0.6990286806883366</v>
      </c>
      <c r="P65" s="17">
        <v>4</v>
      </c>
      <c r="Q65" s="18">
        <v>3</v>
      </c>
      <c r="R65" s="19">
        <v>4</v>
      </c>
    </row>
    <row r="66" spans="2:18" s="1" customFormat="1" ht="21.75" customHeight="1">
      <c r="B66" s="12">
        <v>10</v>
      </c>
      <c r="C66" s="13" t="s">
        <v>19</v>
      </c>
      <c r="D66" s="13" t="s">
        <v>38</v>
      </c>
      <c r="E66" s="13">
        <v>25990</v>
      </c>
      <c r="F66" s="13">
        <v>994</v>
      </c>
      <c r="G66" s="13">
        <v>664468</v>
      </c>
      <c r="H66" s="13">
        <v>0.026946408890759735</v>
      </c>
      <c r="I66" s="13">
        <v>0.6889198315823525</v>
      </c>
      <c r="J66" s="13" t="s">
        <v>19</v>
      </c>
      <c r="K66" s="14">
        <v>0.03824547903039631</v>
      </c>
      <c r="L66" s="14" t="s">
        <v>24</v>
      </c>
      <c r="M66" s="15">
        <v>253473</v>
      </c>
      <c r="N66" s="16">
        <v>0.0038011472275334608</v>
      </c>
      <c r="O66" s="16">
        <v>0.9693040152963671</v>
      </c>
      <c r="P66" s="17">
        <v>4</v>
      </c>
      <c r="Q66" s="18">
        <v>1</v>
      </c>
      <c r="R66" s="19">
        <v>3</v>
      </c>
    </row>
    <row r="67" spans="2:18" s="1" customFormat="1" ht="21.75" customHeight="1">
      <c r="B67" s="12">
        <v>53</v>
      </c>
      <c r="C67" s="13" t="s">
        <v>19</v>
      </c>
      <c r="D67" s="13" t="s">
        <v>79</v>
      </c>
      <c r="E67" s="13">
        <v>2797</v>
      </c>
      <c r="F67" s="13">
        <v>368</v>
      </c>
      <c r="G67" s="13">
        <v>954555</v>
      </c>
      <c r="H67" s="13">
        <v>0.002899927113022508</v>
      </c>
      <c r="I67" s="13">
        <v>0.9896817752489095</v>
      </c>
      <c r="J67" s="13" t="s">
        <v>27</v>
      </c>
      <c r="K67" s="14">
        <v>0.13156953879156238</v>
      </c>
      <c r="L67" s="14" t="s">
        <v>32</v>
      </c>
      <c r="M67" s="15">
        <v>259455</v>
      </c>
      <c r="N67" s="16">
        <v>0.0014072657743785851</v>
      </c>
      <c r="O67" s="16">
        <v>0.9921797323135755</v>
      </c>
      <c r="P67" s="17">
        <v>1</v>
      </c>
      <c r="Q67" s="18">
        <v>2</v>
      </c>
      <c r="R67" s="19">
        <v>2</v>
      </c>
    </row>
    <row r="68" spans="2:18" s="1" customFormat="1" ht="21.75" customHeight="1">
      <c r="B68" s="12"/>
      <c r="C68" s="13" t="s">
        <v>105</v>
      </c>
      <c r="D68" s="13"/>
      <c r="E68" s="13"/>
      <c r="F68" s="13"/>
      <c r="G68" s="13"/>
      <c r="H68" s="13"/>
      <c r="I68" s="13"/>
      <c r="J68" s="13"/>
      <c r="K68" s="14"/>
      <c r="L68" s="14"/>
      <c r="M68" s="15"/>
      <c r="N68" s="16"/>
      <c r="O68" s="16"/>
      <c r="P68" s="17"/>
      <c r="Q68" s="18"/>
      <c r="R68" s="19">
        <v>13</v>
      </c>
    </row>
    <row r="69" spans="2:18" s="1" customFormat="1" ht="21.75" customHeight="1">
      <c r="B69" s="12">
        <v>2</v>
      </c>
      <c r="C69" s="13" t="s">
        <v>22</v>
      </c>
      <c r="D69" s="13" t="s">
        <v>23</v>
      </c>
      <c r="E69" s="13">
        <v>137843</v>
      </c>
      <c r="F69" s="13">
        <v>13203</v>
      </c>
      <c r="G69" s="13">
        <v>296563</v>
      </c>
      <c r="H69" s="13">
        <v>0.14291549983566734</v>
      </c>
      <c r="I69" s="13">
        <v>0.307476254708364</v>
      </c>
      <c r="J69" s="13" t="s">
        <v>19</v>
      </c>
      <c r="K69" s="14">
        <v>0.09578288342534623</v>
      </c>
      <c r="L69" s="14" t="s">
        <v>24</v>
      </c>
      <c r="M69" s="15">
        <v>171765</v>
      </c>
      <c r="N69" s="16">
        <v>0.05048948374760994</v>
      </c>
      <c r="O69" s="16">
        <v>0.6568451242829828</v>
      </c>
      <c r="P69" s="17">
        <v>4</v>
      </c>
      <c r="Q69" s="18">
        <v>1</v>
      </c>
      <c r="R69" s="19">
        <v>3</v>
      </c>
    </row>
    <row r="70" spans="2:18" s="1" customFormat="1" ht="21.75" customHeight="1">
      <c r="B70" s="12">
        <v>3</v>
      </c>
      <c r="C70" s="13" t="s">
        <v>22</v>
      </c>
      <c r="D70" s="13" t="s">
        <v>25</v>
      </c>
      <c r="E70" s="13">
        <v>102921</v>
      </c>
      <c r="F70" s="13">
        <v>70338</v>
      </c>
      <c r="G70" s="13">
        <v>399484</v>
      </c>
      <c r="H70" s="13">
        <v>0.10670840128687506</v>
      </c>
      <c r="I70" s="13">
        <v>0.414184655995239</v>
      </c>
      <c r="J70" s="13" t="s">
        <v>19</v>
      </c>
      <c r="K70" s="14">
        <v>0.6834173783775905</v>
      </c>
      <c r="L70" s="14" t="s">
        <v>26</v>
      </c>
      <c r="M70" s="15">
        <v>70338</v>
      </c>
      <c r="N70" s="16">
        <v>0.2689789674952199</v>
      </c>
      <c r="O70" s="16">
        <v>0.2689789674952199</v>
      </c>
      <c r="P70" s="17">
        <v>4</v>
      </c>
      <c r="Q70" s="18">
        <v>4</v>
      </c>
      <c r="R70" s="19">
        <v>4</v>
      </c>
    </row>
    <row r="71" spans="2:18" s="1" customFormat="1" ht="21.75" customHeight="1">
      <c r="B71" s="12">
        <v>16</v>
      </c>
      <c r="C71" s="13" t="s">
        <v>22</v>
      </c>
      <c r="D71" s="13" t="s">
        <v>81</v>
      </c>
      <c r="E71" s="13">
        <v>2551</v>
      </c>
      <c r="F71" s="13">
        <v>1612</v>
      </c>
      <c r="G71" s="13">
        <v>959800</v>
      </c>
      <c r="H71" s="13">
        <v>0.0026448745317556015</v>
      </c>
      <c r="I71" s="13">
        <v>0.995119786585271</v>
      </c>
      <c r="J71" s="13" t="s">
        <v>27</v>
      </c>
      <c r="K71" s="14">
        <v>0.6319090552724422</v>
      </c>
      <c r="L71" s="14" t="s">
        <v>26</v>
      </c>
      <c r="M71" s="15">
        <v>239541</v>
      </c>
      <c r="N71" s="16">
        <v>0.006164435946462715</v>
      </c>
      <c r="O71" s="16">
        <v>0.9160267686424474</v>
      </c>
      <c r="P71" s="17">
        <v>1</v>
      </c>
      <c r="Q71" s="18">
        <v>4</v>
      </c>
      <c r="R71" s="19">
        <v>3</v>
      </c>
    </row>
    <row r="72" spans="2:18" s="1" customFormat="1" ht="21.75" customHeight="1">
      <c r="B72" s="12">
        <v>19</v>
      </c>
      <c r="C72" s="13" t="s">
        <v>22</v>
      </c>
      <c r="D72" s="13" t="s">
        <v>65</v>
      </c>
      <c r="E72" s="13">
        <v>5026</v>
      </c>
      <c r="F72" s="13">
        <v>1041</v>
      </c>
      <c r="G72" s="13">
        <v>904706</v>
      </c>
      <c r="H72" s="13">
        <v>0.0052109523310872805</v>
      </c>
      <c r="I72" s="13">
        <v>0.9379983763725924</v>
      </c>
      <c r="J72" s="13" t="s">
        <v>27</v>
      </c>
      <c r="K72" s="14">
        <v>0.20712296060485474</v>
      </c>
      <c r="L72" s="14" t="s">
        <v>21</v>
      </c>
      <c r="M72" s="15">
        <v>252479</v>
      </c>
      <c r="N72" s="16">
        <v>0.003980879541108986</v>
      </c>
      <c r="O72" s="16">
        <v>0.9655028680688337</v>
      </c>
      <c r="P72" s="17">
        <v>1</v>
      </c>
      <c r="Q72" s="18">
        <v>3</v>
      </c>
      <c r="R72" s="19">
        <v>2</v>
      </c>
    </row>
    <row r="73" spans="2:18" s="1" customFormat="1" ht="21.75" customHeight="1">
      <c r="B73" s="12">
        <v>26</v>
      </c>
      <c r="C73" s="13" t="s">
        <v>22</v>
      </c>
      <c r="D73" s="13" t="s">
        <v>46</v>
      </c>
      <c r="E73" s="13">
        <v>12524</v>
      </c>
      <c r="F73" s="13">
        <v>600</v>
      </c>
      <c r="G73" s="13">
        <v>782028</v>
      </c>
      <c r="H73" s="13">
        <v>0.012984872064173718</v>
      </c>
      <c r="I73" s="13">
        <v>0.81080593505283</v>
      </c>
      <c r="J73" s="13" t="s">
        <v>106</v>
      </c>
      <c r="K73" s="14">
        <v>0.047908016608112426</v>
      </c>
      <c r="L73" s="14" t="s">
        <v>24</v>
      </c>
      <c r="M73" s="15">
        <v>257266</v>
      </c>
      <c r="N73" s="16">
        <v>0.002294455066921606</v>
      </c>
      <c r="O73" s="16">
        <v>0.9838087954110899</v>
      </c>
      <c r="P73" s="17">
        <v>3</v>
      </c>
      <c r="Q73" s="18">
        <v>1</v>
      </c>
      <c r="R73" s="19">
        <v>2</v>
      </c>
    </row>
    <row r="74" spans="2:18" s="1" customFormat="1" ht="21.75" customHeight="1">
      <c r="B74" s="12">
        <v>31</v>
      </c>
      <c r="C74" s="13" t="s">
        <v>22</v>
      </c>
      <c r="D74" s="13" t="s">
        <v>58</v>
      </c>
      <c r="E74" s="13">
        <v>6262</v>
      </c>
      <c r="F74" s="13">
        <v>4338</v>
      </c>
      <c r="G74" s="13">
        <v>865693</v>
      </c>
      <c r="H74" s="13">
        <v>0.006492436032086859</v>
      </c>
      <c r="I74" s="13">
        <v>0.8975497326613493</v>
      </c>
      <c r="J74" s="13" t="s">
        <v>52</v>
      </c>
      <c r="K74" s="14">
        <v>0.6927499201533056</v>
      </c>
      <c r="L74" s="14" t="s">
        <v>26</v>
      </c>
      <c r="M74" s="15">
        <v>218634</v>
      </c>
      <c r="N74" s="16">
        <v>0.016588910133843213</v>
      </c>
      <c r="O74" s="16">
        <v>0.836076481835564</v>
      </c>
      <c r="P74" s="17">
        <v>2</v>
      </c>
      <c r="Q74" s="18">
        <v>4</v>
      </c>
      <c r="R74" s="19">
        <v>3</v>
      </c>
    </row>
    <row r="75" spans="2:18" s="1" customFormat="1" ht="21.75" customHeight="1">
      <c r="B75" s="12">
        <v>38</v>
      </c>
      <c r="C75" s="13" t="s">
        <v>22</v>
      </c>
      <c r="D75" s="13" t="s">
        <v>62</v>
      </c>
      <c r="E75" s="13">
        <v>5531</v>
      </c>
      <c r="F75" s="13">
        <v>1230</v>
      </c>
      <c r="G75" s="13">
        <v>888851</v>
      </c>
      <c r="H75" s="13">
        <v>0.005734535882062027</v>
      </c>
      <c r="I75" s="13">
        <v>0.921559926470207</v>
      </c>
      <c r="J75" s="13" t="s">
        <v>27</v>
      </c>
      <c r="K75" s="14">
        <v>0.2223829325619237</v>
      </c>
      <c r="L75" s="14" t="s">
        <v>21</v>
      </c>
      <c r="M75" s="15">
        <v>246800</v>
      </c>
      <c r="N75" s="16">
        <v>0.004703632887189293</v>
      </c>
      <c r="O75" s="16">
        <v>0.9437858508604207</v>
      </c>
      <c r="P75" s="17">
        <v>1</v>
      </c>
      <c r="Q75" s="18">
        <v>3</v>
      </c>
      <c r="R75" s="19">
        <v>2</v>
      </c>
    </row>
    <row r="76" spans="2:18" s="1" customFormat="1" ht="21.75" customHeight="1">
      <c r="B76" s="12">
        <v>42</v>
      </c>
      <c r="C76" s="13" t="s">
        <v>22</v>
      </c>
      <c r="D76" s="13" t="s">
        <v>73</v>
      </c>
      <c r="E76" s="13">
        <v>3425</v>
      </c>
      <c r="F76" s="13">
        <v>359</v>
      </c>
      <c r="G76" s="13">
        <v>936174</v>
      </c>
      <c r="H76" s="13">
        <v>0.003551036954630708</v>
      </c>
      <c r="I76" s="13">
        <v>0.9706243707925396</v>
      </c>
      <c r="J76" s="13" t="s">
        <v>27</v>
      </c>
      <c r="K76" s="14">
        <v>0.10481751824817519</v>
      </c>
      <c r="L76" s="14" t="s">
        <v>32</v>
      </c>
      <c r="M76" s="15">
        <v>259814</v>
      </c>
      <c r="N76" s="16">
        <v>0.001372848948374761</v>
      </c>
      <c r="O76" s="16">
        <v>0.9935525812619503</v>
      </c>
      <c r="P76" s="17">
        <v>1</v>
      </c>
      <c r="Q76" s="18">
        <v>2</v>
      </c>
      <c r="R76" s="19">
        <v>2</v>
      </c>
    </row>
    <row r="77" spans="2:18" s="1" customFormat="1" ht="21.75" customHeight="1">
      <c r="B77" s="12">
        <v>49</v>
      </c>
      <c r="C77" s="13" t="s">
        <v>22</v>
      </c>
      <c r="D77" s="13" t="s">
        <v>68</v>
      </c>
      <c r="E77" s="13">
        <v>4124</v>
      </c>
      <c r="F77" s="13">
        <v>1857</v>
      </c>
      <c r="G77" s="13">
        <v>917718</v>
      </c>
      <c r="H77" s="13">
        <v>0.004275759533108625</v>
      </c>
      <c r="I77" s="13">
        <v>0.9514892064028566</v>
      </c>
      <c r="J77" s="13" t="s">
        <v>27</v>
      </c>
      <c r="K77" s="14">
        <v>0.4502909796314258</v>
      </c>
      <c r="L77" s="14" t="s">
        <v>26</v>
      </c>
      <c r="M77" s="15">
        <v>236227</v>
      </c>
      <c r="N77" s="16">
        <v>0.007101338432122371</v>
      </c>
      <c r="O77" s="16">
        <v>0.9033537284894837</v>
      </c>
      <c r="P77" s="17">
        <v>1</v>
      </c>
      <c r="Q77" s="18">
        <v>4</v>
      </c>
      <c r="R77" s="19">
        <v>3</v>
      </c>
    </row>
    <row r="78" spans="2:38" ht="21.75" customHeight="1">
      <c r="B78" s="12"/>
      <c r="C78" s="13" t="s">
        <v>107</v>
      </c>
      <c r="D78" s="13"/>
      <c r="E78" s="13"/>
      <c r="F78" s="13"/>
      <c r="G78" s="13"/>
      <c r="H78" s="13"/>
      <c r="I78" s="13"/>
      <c r="J78" s="13"/>
      <c r="K78" s="14"/>
      <c r="L78" s="14"/>
      <c r="M78" s="15"/>
      <c r="N78" s="16"/>
      <c r="O78" s="16"/>
      <c r="P78" s="17"/>
      <c r="Q78" s="18"/>
      <c r="R78" s="19">
        <v>24</v>
      </c>
      <c r="S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2:18" s="1" customFormat="1" ht="21.75" customHeight="1">
      <c r="B79" s="12">
        <v>4</v>
      </c>
      <c r="C79" s="13" t="s">
        <v>27</v>
      </c>
      <c r="D79" s="13" t="s">
        <v>28</v>
      </c>
      <c r="E79" s="13">
        <v>69317</v>
      </c>
      <c r="F79" s="13">
        <v>39954</v>
      </c>
      <c r="G79" s="13">
        <v>468801</v>
      </c>
      <c r="H79" s="13">
        <v>0.07186780396617132</v>
      </c>
      <c r="I79" s="13">
        <v>0.48605245996141033</v>
      </c>
      <c r="J79" s="13" t="s">
        <v>19</v>
      </c>
      <c r="K79" s="14">
        <v>0.5763954008396208</v>
      </c>
      <c r="L79" s="14" t="s">
        <v>26</v>
      </c>
      <c r="M79" s="15">
        <v>110292</v>
      </c>
      <c r="N79" s="16">
        <v>0.15278776290630974</v>
      </c>
      <c r="O79" s="16">
        <v>0.4217667304015296</v>
      </c>
      <c r="P79" s="17">
        <v>4</v>
      </c>
      <c r="Q79" s="18">
        <v>4</v>
      </c>
      <c r="R79" s="19">
        <v>4</v>
      </c>
    </row>
    <row r="80" spans="2:18" s="1" customFormat="1" ht="21.75" customHeight="1">
      <c r="B80" s="12">
        <v>11</v>
      </c>
      <c r="C80" s="13" t="s">
        <v>27</v>
      </c>
      <c r="D80" s="13" t="s">
        <v>39</v>
      </c>
      <c r="E80" s="13">
        <v>20332</v>
      </c>
      <c r="F80" s="13">
        <v>1446</v>
      </c>
      <c r="G80" s="13">
        <v>684800</v>
      </c>
      <c r="H80" s="13">
        <v>0.02108019952162089</v>
      </c>
      <c r="I80" s="13">
        <v>0.7100000311039734</v>
      </c>
      <c r="J80" s="13" t="s">
        <v>106</v>
      </c>
      <c r="K80" s="14">
        <v>0.07111941766673224</v>
      </c>
      <c r="L80" s="14" t="s">
        <v>24</v>
      </c>
      <c r="M80" s="15">
        <v>244169</v>
      </c>
      <c r="N80" s="16">
        <v>0.005529636711281071</v>
      </c>
      <c r="O80" s="16">
        <v>0.9337246653919694</v>
      </c>
      <c r="P80" s="17">
        <v>3</v>
      </c>
      <c r="Q80" s="18">
        <v>1</v>
      </c>
      <c r="R80" s="19">
        <v>2</v>
      </c>
    </row>
    <row r="81" spans="2:18" s="1" customFormat="1" ht="21.75" customHeight="1">
      <c r="B81" s="12">
        <v>17</v>
      </c>
      <c r="C81" s="13" t="s">
        <v>27</v>
      </c>
      <c r="D81" s="13" t="s">
        <v>80</v>
      </c>
      <c r="E81" s="13">
        <v>2694</v>
      </c>
      <c r="F81" s="13">
        <v>271</v>
      </c>
      <c r="G81" s="13">
        <v>957249</v>
      </c>
      <c r="H81" s="13">
        <v>0.002793136804605876</v>
      </c>
      <c r="I81" s="13">
        <v>0.9924749120535155</v>
      </c>
      <c r="J81" s="13" t="s">
        <v>27</v>
      </c>
      <c r="K81" s="14">
        <v>0.1005939123979213</v>
      </c>
      <c r="L81" s="14" t="s">
        <v>32</v>
      </c>
      <c r="M81" s="15">
        <v>260085</v>
      </c>
      <c r="N81" s="16">
        <v>0.0010363288718929255</v>
      </c>
      <c r="O81" s="16">
        <v>0.9945889101338432</v>
      </c>
      <c r="P81" s="17">
        <v>1</v>
      </c>
      <c r="Q81" s="18">
        <v>2</v>
      </c>
      <c r="R81" s="19">
        <v>2</v>
      </c>
    </row>
    <row r="82" spans="2:18" s="1" customFormat="1" ht="21.75" customHeight="1">
      <c r="B82" s="12">
        <v>18</v>
      </c>
      <c r="C82" s="13" t="s">
        <v>27</v>
      </c>
      <c r="D82" s="13" t="s">
        <v>63</v>
      </c>
      <c r="E82" s="13">
        <v>5505</v>
      </c>
      <c r="F82" s="13">
        <v>58</v>
      </c>
      <c r="G82" s="13">
        <v>894356</v>
      </c>
      <c r="H82" s="13">
        <v>0.00570757910518016</v>
      </c>
      <c r="I82" s="13">
        <v>0.9272675055753872</v>
      </c>
      <c r="J82" s="13" t="s">
        <v>27</v>
      </c>
      <c r="K82" s="14">
        <v>0.010535876475930971</v>
      </c>
      <c r="L82" s="14" t="s">
        <v>24</v>
      </c>
      <c r="M82" s="15">
        <v>261455</v>
      </c>
      <c r="N82" s="16">
        <v>0.00022179732313575525</v>
      </c>
      <c r="O82" s="16">
        <v>0.9998279158699809</v>
      </c>
      <c r="P82" s="17">
        <v>1</v>
      </c>
      <c r="Q82" s="18">
        <v>1</v>
      </c>
      <c r="R82" s="19">
        <v>1</v>
      </c>
    </row>
    <row r="83" spans="2:18" s="1" customFormat="1" ht="21.75" customHeight="1">
      <c r="B83" s="12">
        <v>27</v>
      </c>
      <c r="C83" s="13" t="s">
        <v>27</v>
      </c>
      <c r="D83" s="13" t="s">
        <v>83</v>
      </c>
      <c r="E83" s="13">
        <v>2190</v>
      </c>
      <c r="F83" s="13">
        <v>508</v>
      </c>
      <c r="G83" s="13">
        <v>964507</v>
      </c>
      <c r="H83" s="13">
        <v>0.002270590052741971</v>
      </c>
      <c r="I83" s="13">
        <v>1</v>
      </c>
      <c r="J83" s="13" t="s">
        <v>27</v>
      </c>
      <c r="K83" s="14">
        <v>0.2319634703196347</v>
      </c>
      <c r="L83" s="14" t="s">
        <v>21</v>
      </c>
      <c r="M83" s="15">
        <v>257774</v>
      </c>
      <c r="N83" s="16">
        <v>0.00194263862332696</v>
      </c>
      <c r="O83" s="16">
        <v>0.9857514340344168</v>
      </c>
      <c r="P83" s="17">
        <v>1</v>
      </c>
      <c r="Q83" s="18">
        <v>3</v>
      </c>
      <c r="R83" s="19">
        <v>2</v>
      </c>
    </row>
    <row r="84" spans="2:18" s="1" customFormat="1" ht="21.75" customHeight="1">
      <c r="B84" s="12">
        <v>30</v>
      </c>
      <c r="C84" s="13" t="s">
        <v>27</v>
      </c>
      <c r="D84" s="13" t="s">
        <v>57</v>
      </c>
      <c r="E84" s="13">
        <v>6287</v>
      </c>
      <c r="F84" s="13">
        <v>1204</v>
      </c>
      <c r="G84" s="13">
        <v>859431</v>
      </c>
      <c r="H84" s="13">
        <v>0.006518356009857886</v>
      </c>
      <c r="I84" s="13">
        <v>0.8910572966292624</v>
      </c>
      <c r="J84" s="13" t="s">
        <v>52</v>
      </c>
      <c r="K84" s="14">
        <v>0.1915062828057897</v>
      </c>
      <c r="L84" s="14" t="s">
        <v>32</v>
      </c>
      <c r="M84" s="15">
        <v>249220</v>
      </c>
      <c r="N84" s="16">
        <v>0.004604206500956023</v>
      </c>
      <c r="O84" s="16">
        <v>0.9530401529636712</v>
      </c>
      <c r="P84" s="17">
        <v>2</v>
      </c>
      <c r="Q84" s="18">
        <v>2</v>
      </c>
      <c r="R84" s="19">
        <v>2</v>
      </c>
    </row>
    <row r="85" spans="2:18" s="1" customFormat="1" ht="21.75" customHeight="1">
      <c r="B85" s="12">
        <v>37</v>
      </c>
      <c r="C85" s="13" t="s">
        <v>27</v>
      </c>
      <c r="D85" s="13" t="s">
        <v>61</v>
      </c>
      <c r="E85" s="13">
        <v>5560</v>
      </c>
      <c r="F85" s="13">
        <v>451</v>
      </c>
      <c r="G85" s="13">
        <v>883320</v>
      </c>
      <c r="H85" s="13">
        <v>0.0057646030562764185</v>
      </c>
      <c r="I85" s="13">
        <v>0.915825390588145</v>
      </c>
      <c r="J85" s="13" t="s">
        <v>27</v>
      </c>
      <c r="K85" s="14">
        <v>0.08111510791366906</v>
      </c>
      <c r="L85" s="14" t="s">
        <v>24</v>
      </c>
      <c r="M85" s="15">
        <v>258225</v>
      </c>
      <c r="N85" s="16">
        <v>0.0017246653919694072</v>
      </c>
      <c r="O85" s="16">
        <v>0.9874760994263863</v>
      </c>
      <c r="P85" s="17">
        <v>1</v>
      </c>
      <c r="Q85" s="18">
        <v>1</v>
      </c>
      <c r="R85" s="19">
        <v>1</v>
      </c>
    </row>
    <row r="86" spans="2:18" s="1" customFormat="1" ht="21.75" customHeight="1">
      <c r="B86" s="12">
        <v>40</v>
      </c>
      <c r="C86" s="13" t="s">
        <v>27</v>
      </c>
      <c r="D86" s="13" t="s">
        <v>72</v>
      </c>
      <c r="E86" s="13">
        <v>3450</v>
      </c>
      <c r="F86" s="13">
        <v>430</v>
      </c>
      <c r="G86" s="13">
        <v>932749</v>
      </c>
      <c r="H86" s="13">
        <v>0.003576956932401735</v>
      </c>
      <c r="I86" s="13">
        <v>0.9670733338379089</v>
      </c>
      <c r="J86" s="13" t="s">
        <v>27</v>
      </c>
      <c r="K86" s="14">
        <v>0.1246376811594203</v>
      </c>
      <c r="L86" s="14" t="s">
        <v>32</v>
      </c>
      <c r="M86" s="15">
        <v>259087</v>
      </c>
      <c r="N86" s="16">
        <v>0.001644359464627151</v>
      </c>
      <c r="O86" s="16">
        <v>0.9907724665391969</v>
      </c>
      <c r="P86" s="17">
        <v>1</v>
      </c>
      <c r="Q86" s="18">
        <v>2</v>
      </c>
      <c r="R86" s="19">
        <v>2</v>
      </c>
    </row>
    <row r="87" spans="2:18" s="1" customFormat="1" ht="21.75" customHeight="1">
      <c r="B87" s="12">
        <v>47</v>
      </c>
      <c r="C87" s="13" t="s">
        <v>27</v>
      </c>
      <c r="D87" s="13" t="s">
        <v>69</v>
      </c>
      <c r="E87" s="13">
        <v>3893</v>
      </c>
      <c r="F87" s="13">
        <v>1401</v>
      </c>
      <c r="G87" s="13">
        <v>921611</v>
      </c>
      <c r="H87" s="13">
        <v>0.004036258938504334</v>
      </c>
      <c r="I87" s="13">
        <v>0.955525465341361</v>
      </c>
      <c r="J87" s="13" t="s">
        <v>27</v>
      </c>
      <c r="K87" s="14">
        <v>0.35987670177241204</v>
      </c>
      <c r="L87" s="14" t="s">
        <v>21</v>
      </c>
      <c r="M87" s="15">
        <v>245570</v>
      </c>
      <c r="N87" s="16">
        <v>0.005357552581261951</v>
      </c>
      <c r="O87" s="16">
        <v>0.9390822179732313</v>
      </c>
      <c r="P87" s="17">
        <v>1</v>
      </c>
      <c r="Q87" s="18">
        <v>3</v>
      </c>
      <c r="R87" s="19">
        <v>2</v>
      </c>
    </row>
    <row r="88" spans="2:18" s="1" customFormat="1" ht="21.75" customHeight="1">
      <c r="B88" s="12">
        <v>52</v>
      </c>
      <c r="C88" s="13" t="s">
        <v>27</v>
      </c>
      <c r="D88" s="13" t="s">
        <v>78</v>
      </c>
      <c r="E88" s="13">
        <v>2976</v>
      </c>
      <c r="F88" s="13">
        <v>1216</v>
      </c>
      <c r="G88" s="13">
        <v>951758</v>
      </c>
      <c r="H88" s="13">
        <v>0.0030855141538630618</v>
      </c>
      <c r="I88" s="13">
        <v>0.986781848135887</v>
      </c>
      <c r="J88" s="13" t="s">
        <v>27</v>
      </c>
      <c r="K88" s="14">
        <v>0.40860215053763443</v>
      </c>
      <c r="L88" s="14" t="s">
        <v>26</v>
      </c>
      <c r="M88" s="15">
        <v>248016</v>
      </c>
      <c r="N88" s="16">
        <v>0.004650095602294455</v>
      </c>
      <c r="O88" s="16">
        <v>0.9484359464627151</v>
      </c>
      <c r="P88" s="17">
        <v>1</v>
      </c>
      <c r="Q88" s="18">
        <v>4</v>
      </c>
      <c r="R88" s="19">
        <v>3</v>
      </c>
    </row>
    <row r="89" spans="2:18" s="1" customFormat="1" ht="21.75" customHeight="1">
      <c r="B89" s="12"/>
      <c r="C89" s="13" t="s">
        <v>108</v>
      </c>
      <c r="D89" s="13"/>
      <c r="E89" s="13"/>
      <c r="F89" s="13"/>
      <c r="G89" s="13"/>
      <c r="H89" s="13"/>
      <c r="I89" s="13"/>
      <c r="J89" s="13"/>
      <c r="K89" s="14"/>
      <c r="L89" s="14"/>
      <c r="M89" s="15"/>
      <c r="N89" s="16"/>
      <c r="O89" s="16"/>
      <c r="P89" s="17"/>
      <c r="Q89" s="18"/>
      <c r="R89" s="19">
        <v>21</v>
      </c>
    </row>
    <row r="90" spans="2:18" s="1" customFormat="1" ht="21.75" customHeight="1">
      <c r="B90" s="12">
        <v>5</v>
      </c>
      <c r="C90" s="13" t="s">
        <v>29</v>
      </c>
      <c r="D90" s="13" t="s">
        <v>30</v>
      </c>
      <c r="E90" s="13">
        <v>39005</v>
      </c>
      <c r="F90" s="13">
        <v>16084</v>
      </c>
      <c r="G90" s="13">
        <v>507806</v>
      </c>
      <c r="H90" s="13">
        <v>0.040440349318356425</v>
      </c>
      <c r="I90" s="13">
        <v>0.5264928092797667</v>
      </c>
      <c r="J90" s="13" t="s">
        <v>19</v>
      </c>
      <c r="K90" s="14">
        <v>0.4123573900781951</v>
      </c>
      <c r="L90" s="14" t="s">
        <v>26</v>
      </c>
      <c r="M90" s="15">
        <v>158562</v>
      </c>
      <c r="N90" s="16">
        <v>0.06150669216061185</v>
      </c>
      <c r="O90" s="16">
        <v>0.6063556405353728</v>
      </c>
      <c r="P90" s="17">
        <v>4</v>
      </c>
      <c r="Q90" s="18">
        <v>4</v>
      </c>
      <c r="R90" s="19">
        <v>4</v>
      </c>
    </row>
    <row r="91" spans="2:18" s="1" customFormat="1" ht="21.75" customHeight="1">
      <c r="B91" s="12">
        <v>6</v>
      </c>
      <c r="C91" s="13" t="s">
        <v>29</v>
      </c>
      <c r="D91" s="13" t="s">
        <v>31</v>
      </c>
      <c r="E91" s="13">
        <v>36910</v>
      </c>
      <c r="F91" s="13">
        <v>3700</v>
      </c>
      <c r="G91" s="13">
        <v>544716</v>
      </c>
      <c r="H91" s="13">
        <v>0.03826825518114436</v>
      </c>
      <c r="I91" s="13">
        <v>0.5647610644609111</v>
      </c>
      <c r="J91" s="13" t="s">
        <v>19</v>
      </c>
      <c r="K91" s="14">
        <v>0.10024383635871037</v>
      </c>
      <c r="L91" s="14" t="s">
        <v>32</v>
      </c>
      <c r="M91" s="15">
        <v>222334</v>
      </c>
      <c r="N91" s="16">
        <v>0.014149139579349905</v>
      </c>
      <c r="O91" s="16">
        <v>0.850225621414914</v>
      </c>
      <c r="P91" s="17">
        <v>4</v>
      </c>
      <c r="Q91" s="18">
        <v>2</v>
      </c>
      <c r="R91" s="19">
        <v>3</v>
      </c>
    </row>
    <row r="92" spans="2:18" s="1" customFormat="1" ht="21.75" customHeight="1">
      <c r="B92" s="12">
        <v>12</v>
      </c>
      <c r="C92" s="13" t="s">
        <v>29</v>
      </c>
      <c r="D92" s="13" t="s">
        <v>41</v>
      </c>
      <c r="E92" s="13">
        <v>18974</v>
      </c>
      <c r="F92" s="13">
        <v>159</v>
      </c>
      <c r="G92" s="13">
        <v>703774</v>
      </c>
      <c r="H92" s="13">
        <v>0.0196722263290987</v>
      </c>
      <c r="I92" s="13">
        <v>0.7296722574330721</v>
      </c>
      <c r="J92" s="13" t="s">
        <v>106</v>
      </c>
      <c r="K92" s="14">
        <v>0.008379888268156424</v>
      </c>
      <c r="L92" s="14" t="s">
        <v>24</v>
      </c>
      <c r="M92" s="15">
        <v>261054</v>
      </c>
      <c r="N92" s="16">
        <v>0.0006080305927342256</v>
      </c>
      <c r="O92" s="16">
        <v>0.9982944550669216</v>
      </c>
      <c r="P92" s="17">
        <v>3</v>
      </c>
      <c r="Q92" s="18">
        <v>1</v>
      </c>
      <c r="R92" s="19">
        <v>2</v>
      </c>
    </row>
    <row r="93" spans="2:18" s="1" customFormat="1" ht="21.75" customHeight="1">
      <c r="B93" s="12">
        <v>13</v>
      </c>
      <c r="C93" s="13" t="s">
        <v>29</v>
      </c>
      <c r="D93" s="13" t="s">
        <v>42</v>
      </c>
      <c r="E93" s="13">
        <v>18774</v>
      </c>
      <c r="F93" s="13">
        <v>10200</v>
      </c>
      <c r="G93" s="13">
        <v>722548</v>
      </c>
      <c r="H93" s="13">
        <v>0.019464866506930485</v>
      </c>
      <c r="I93" s="13">
        <v>0.7491371239400025</v>
      </c>
      <c r="J93" s="13" t="s">
        <v>106</v>
      </c>
      <c r="K93" s="14">
        <v>0.5433045701502077</v>
      </c>
      <c r="L93" s="14" t="s">
        <v>26</v>
      </c>
      <c r="M93" s="15">
        <v>192996</v>
      </c>
      <c r="N93" s="16">
        <v>0.03900573613766731</v>
      </c>
      <c r="O93" s="16">
        <v>0.7380344168260038</v>
      </c>
      <c r="P93" s="17">
        <v>3</v>
      </c>
      <c r="Q93" s="18">
        <v>4</v>
      </c>
      <c r="R93" s="19">
        <v>4</v>
      </c>
    </row>
    <row r="94" spans="2:18" s="1" customFormat="1" ht="21.75" customHeight="1">
      <c r="B94" s="12">
        <v>20</v>
      </c>
      <c r="C94" s="13" t="s">
        <v>29</v>
      </c>
      <c r="D94" s="13" t="s">
        <v>64</v>
      </c>
      <c r="E94" s="13">
        <v>5324</v>
      </c>
      <c r="F94" s="13">
        <v>206</v>
      </c>
      <c r="G94" s="13">
        <v>899680</v>
      </c>
      <c r="H94" s="13">
        <v>0.005519918466117923</v>
      </c>
      <c r="I94" s="13">
        <v>0.9327874240415052</v>
      </c>
      <c r="J94" s="13" t="s">
        <v>27</v>
      </c>
      <c r="K94" s="14">
        <v>0.038692712246431255</v>
      </c>
      <c r="L94" s="14" t="s">
        <v>24</v>
      </c>
      <c r="M94" s="15">
        <v>260540</v>
      </c>
      <c r="N94" s="16">
        <v>0.0007877629063097514</v>
      </c>
      <c r="O94" s="16">
        <v>0.9963288718929254</v>
      </c>
      <c r="P94" s="17">
        <v>1</v>
      </c>
      <c r="Q94" s="18">
        <v>1</v>
      </c>
      <c r="R94" s="19">
        <v>1</v>
      </c>
    </row>
    <row r="95" spans="2:18" s="1" customFormat="1" ht="21.75" customHeight="1" outlineLevel="1">
      <c r="B95" s="12">
        <v>24</v>
      </c>
      <c r="C95" s="37" t="s">
        <v>29</v>
      </c>
      <c r="D95" s="13" t="s">
        <v>44</v>
      </c>
      <c r="E95" s="13">
        <v>15230</v>
      </c>
      <c r="F95" s="13">
        <v>1050</v>
      </c>
      <c r="G95" s="13">
        <v>755891</v>
      </c>
      <c r="H95" s="13">
        <v>0.015790450458109687</v>
      </c>
      <c r="I95" s="13">
        <v>0.7837071166927767</v>
      </c>
      <c r="J95" s="13" t="s">
        <v>106</v>
      </c>
      <c r="K95" s="14">
        <v>0.06894287590282337</v>
      </c>
      <c r="L95" s="14" t="s">
        <v>24</v>
      </c>
      <c r="M95" s="15">
        <v>251438</v>
      </c>
      <c r="N95" s="16">
        <v>0.00401529636711281</v>
      </c>
      <c r="O95" s="16">
        <v>0.9615219885277246</v>
      </c>
      <c r="P95" s="17">
        <v>3</v>
      </c>
      <c r="Q95" s="18">
        <v>1</v>
      </c>
      <c r="R95" s="19">
        <v>2</v>
      </c>
    </row>
    <row r="96" spans="2:18" s="1" customFormat="1" ht="21.75" customHeight="1" outlineLevel="2">
      <c r="B96" s="12">
        <v>25</v>
      </c>
      <c r="C96" s="13" t="s">
        <v>29</v>
      </c>
      <c r="D96" s="13" t="s">
        <v>45</v>
      </c>
      <c r="E96" s="13">
        <v>13613</v>
      </c>
      <c r="F96" s="13">
        <v>6417</v>
      </c>
      <c r="G96" s="13">
        <v>769504</v>
      </c>
      <c r="H96" s="13">
        <v>0.014113946295879656</v>
      </c>
      <c r="I96" s="13">
        <v>0.7978210629886564</v>
      </c>
      <c r="J96" s="13" t="s">
        <v>106</v>
      </c>
      <c r="K96" s="14">
        <v>0.4713876441636671</v>
      </c>
      <c r="L96" s="14" t="s">
        <v>26</v>
      </c>
      <c r="M96" s="15">
        <v>214296</v>
      </c>
      <c r="N96" s="16">
        <v>0.024539196940726576</v>
      </c>
      <c r="O96" s="16">
        <v>0.8194875717017208</v>
      </c>
      <c r="P96" s="17">
        <v>3</v>
      </c>
      <c r="Q96" s="18">
        <v>4</v>
      </c>
      <c r="R96" s="19">
        <v>4</v>
      </c>
    </row>
    <row r="97" spans="2:18" s="1" customFormat="1" ht="21.75" customHeight="1" outlineLevel="1">
      <c r="B97" s="12">
        <v>32</v>
      </c>
      <c r="C97" s="37" t="s">
        <v>29</v>
      </c>
      <c r="D97" s="13" t="s">
        <v>59</v>
      </c>
      <c r="E97" s="13">
        <v>6071</v>
      </c>
      <c r="F97" s="13">
        <v>855</v>
      </c>
      <c r="G97" s="13">
        <v>871764</v>
      </c>
      <c r="H97" s="13">
        <v>0.006294407401916212</v>
      </c>
      <c r="I97" s="13">
        <v>0.9038441400632655</v>
      </c>
      <c r="J97" s="13" t="s">
        <v>27</v>
      </c>
      <c r="K97" s="14">
        <v>0.14083347059792456</v>
      </c>
      <c r="L97" s="14" t="s">
        <v>32</v>
      </c>
      <c r="M97" s="15">
        <v>254328</v>
      </c>
      <c r="N97" s="16">
        <v>0.0032695984703632885</v>
      </c>
      <c r="O97" s="16">
        <v>0.9725736137667303</v>
      </c>
      <c r="P97" s="17">
        <v>1</v>
      </c>
      <c r="Q97" s="18">
        <v>2</v>
      </c>
      <c r="R97" s="19">
        <v>2</v>
      </c>
    </row>
    <row r="98" spans="2:18" s="1" customFormat="1" ht="21.75" customHeight="1" outlineLevel="2">
      <c r="B98" s="12">
        <v>36</v>
      </c>
      <c r="C98" s="13" t="s">
        <v>29</v>
      </c>
      <c r="D98" s="13" t="s">
        <v>60</v>
      </c>
      <c r="E98" s="13">
        <v>5996</v>
      </c>
      <c r="F98" s="13">
        <v>1937</v>
      </c>
      <c r="G98" s="13">
        <v>877760</v>
      </c>
      <c r="H98" s="13">
        <v>0.006216647468603131</v>
      </c>
      <c r="I98" s="13">
        <v>0.9100607875318686</v>
      </c>
      <c r="J98" s="13" t="s">
        <v>27</v>
      </c>
      <c r="K98" s="14">
        <v>0.3230486991327552</v>
      </c>
      <c r="L98" s="14" t="s">
        <v>21</v>
      </c>
      <c r="M98" s="15">
        <v>232445</v>
      </c>
      <c r="N98" s="16">
        <v>0.007407265774378585</v>
      </c>
      <c r="O98" s="16">
        <v>0.8888910133843212</v>
      </c>
      <c r="P98" s="17">
        <v>1</v>
      </c>
      <c r="Q98" s="18">
        <v>3</v>
      </c>
      <c r="R98" s="19">
        <v>2</v>
      </c>
    </row>
    <row r="99" spans="2:18" s="1" customFormat="1" ht="21.75" customHeight="1" outlineLevel="1">
      <c r="B99" s="12">
        <v>39</v>
      </c>
      <c r="C99" s="37" t="s">
        <v>29</v>
      </c>
      <c r="D99" s="13" t="s">
        <v>70</v>
      </c>
      <c r="E99" s="13">
        <v>3860</v>
      </c>
      <c r="F99" s="13">
        <v>1702</v>
      </c>
      <c r="G99" s="13">
        <v>925471</v>
      </c>
      <c r="H99" s="13">
        <v>0.0040020445678465785</v>
      </c>
      <c r="I99" s="13">
        <v>0.9595275099092075</v>
      </c>
      <c r="J99" s="13" t="s">
        <v>27</v>
      </c>
      <c r="K99" s="14">
        <v>0.4409326424870466</v>
      </c>
      <c r="L99" s="14" t="s">
        <v>26</v>
      </c>
      <c r="M99" s="15">
        <v>237929</v>
      </c>
      <c r="N99" s="16">
        <v>0.006508604206500956</v>
      </c>
      <c r="O99" s="16">
        <v>0.9098623326959847</v>
      </c>
      <c r="P99" s="17">
        <v>1</v>
      </c>
      <c r="Q99" s="18">
        <v>4</v>
      </c>
      <c r="R99" s="19">
        <v>3</v>
      </c>
    </row>
    <row r="100" spans="2:18" s="1" customFormat="1" ht="21.75" customHeight="1" outlineLevel="2">
      <c r="B100" s="12">
        <v>41</v>
      </c>
      <c r="C100" s="13" t="s">
        <v>29</v>
      </c>
      <c r="D100" s="13" t="s">
        <v>71</v>
      </c>
      <c r="E100" s="13">
        <v>3828</v>
      </c>
      <c r="F100" s="13">
        <v>1925</v>
      </c>
      <c r="G100" s="13">
        <v>929299</v>
      </c>
      <c r="H100" s="13">
        <v>0.003968866996299664</v>
      </c>
      <c r="I100" s="13">
        <v>0.9634963769055072</v>
      </c>
      <c r="J100" s="13" t="s">
        <v>27</v>
      </c>
      <c r="K100" s="14">
        <v>0.5028735632183908</v>
      </c>
      <c r="L100" s="14" t="s">
        <v>26</v>
      </c>
      <c r="M100" s="15">
        <v>234370</v>
      </c>
      <c r="N100" s="16">
        <v>0.007361376673040153</v>
      </c>
      <c r="O100" s="16">
        <v>0.8962523900573613</v>
      </c>
      <c r="P100" s="17">
        <v>1</v>
      </c>
      <c r="Q100" s="18">
        <v>4</v>
      </c>
      <c r="R100" s="19">
        <v>3</v>
      </c>
    </row>
    <row r="101" spans="2:18" s="1" customFormat="1" ht="21.75" customHeight="1" outlineLevel="1">
      <c r="B101" s="12">
        <v>45</v>
      </c>
      <c r="C101" s="37" t="s">
        <v>29</v>
      </c>
      <c r="D101" s="13" t="s">
        <v>56</v>
      </c>
      <c r="E101" s="13">
        <v>6590</v>
      </c>
      <c r="F101" s="13">
        <v>1168</v>
      </c>
      <c r="G101" s="13">
        <v>853144</v>
      </c>
      <c r="H101" s="13">
        <v>0.006832506140442734</v>
      </c>
      <c r="I101" s="13">
        <v>0.8845389406194045</v>
      </c>
      <c r="J101" s="13" t="s">
        <v>52</v>
      </c>
      <c r="K101" s="14">
        <v>0.1772382397572079</v>
      </c>
      <c r="L101" s="14" t="s">
        <v>32</v>
      </c>
      <c r="M101" s="15">
        <v>250388</v>
      </c>
      <c r="N101" s="16">
        <v>0.004466539196940726</v>
      </c>
      <c r="O101" s="16">
        <v>0.9575066921606119</v>
      </c>
      <c r="P101" s="17">
        <v>2</v>
      </c>
      <c r="Q101" s="18">
        <v>2</v>
      </c>
      <c r="R101" s="19">
        <v>2</v>
      </c>
    </row>
    <row r="102" spans="2:18" s="1" customFormat="1" ht="21.75" customHeight="1" outlineLevel="2">
      <c r="B102" s="12">
        <v>48</v>
      </c>
      <c r="C102" s="13" t="s">
        <v>29</v>
      </c>
      <c r="D102" s="13" t="s">
        <v>67</v>
      </c>
      <c r="E102" s="13">
        <v>4254</v>
      </c>
      <c r="F102" s="13">
        <v>151</v>
      </c>
      <c r="G102" s="13">
        <v>913594</v>
      </c>
      <c r="H102" s="13">
        <v>0.004410543417517965</v>
      </c>
      <c r="I102" s="13">
        <v>0.947213446869748</v>
      </c>
      <c r="J102" s="13" t="s">
        <v>27</v>
      </c>
      <c r="K102" s="14">
        <v>0.03549600376116596</v>
      </c>
      <c r="L102" s="14" t="s">
        <v>24</v>
      </c>
      <c r="M102" s="15">
        <v>261205</v>
      </c>
      <c r="N102" s="16">
        <v>0.0005774378585086042</v>
      </c>
      <c r="O102" s="16">
        <v>0.9988718929254302</v>
      </c>
      <c r="P102" s="17">
        <v>1</v>
      </c>
      <c r="Q102" s="18">
        <v>1</v>
      </c>
      <c r="R102" s="19">
        <v>1</v>
      </c>
    </row>
    <row r="103" spans="2:18" s="1" customFormat="1" ht="21.75" customHeight="1" outlineLevel="1">
      <c r="B103" s="12">
        <v>51</v>
      </c>
      <c r="C103" s="37" t="s">
        <v>29</v>
      </c>
      <c r="D103" s="13" t="s">
        <v>77</v>
      </c>
      <c r="E103" s="13">
        <v>2987</v>
      </c>
      <c r="F103" s="13">
        <v>45</v>
      </c>
      <c r="G103" s="13">
        <v>948782</v>
      </c>
      <c r="H103" s="13">
        <v>0.0030969189440823133</v>
      </c>
      <c r="I103" s="13">
        <v>0.9836963339820239</v>
      </c>
      <c r="J103" s="13" t="s">
        <v>27</v>
      </c>
      <c r="K103" s="14">
        <v>0.015065282892534315</v>
      </c>
      <c r="L103" s="14" t="s">
        <v>24</v>
      </c>
      <c r="M103" s="15">
        <v>261500</v>
      </c>
      <c r="N103" s="16">
        <v>0.00017208413001912047</v>
      </c>
      <c r="O103" s="16">
        <v>1</v>
      </c>
      <c r="P103" s="17">
        <v>1</v>
      </c>
      <c r="Q103" s="18">
        <v>1</v>
      </c>
      <c r="R103" s="19">
        <v>1</v>
      </c>
    </row>
    <row r="104" spans="2:18" s="1" customFormat="1" ht="21.75" customHeight="1" outlineLevel="2">
      <c r="B104" s="12"/>
      <c r="C104" s="13" t="s">
        <v>109</v>
      </c>
      <c r="D104" s="13"/>
      <c r="E104" s="13"/>
      <c r="F104" s="13"/>
      <c r="G104" s="13"/>
      <c r="H104" s="13"/>
      <c r="I104" s="13"/>
      <c r="J104" s="13"/>
      <c r="K104" s="14"/>
      <c r="L104" s="14"/>
      <c r="M104" s="15"/>
      <c r="N104" s="16"/>
      <c r="O104" s="16"/>
      <c r="P104" s="17"/>
      <c r="Q104" s="18"/>
      <c r="R104" s="19">
        <v>34</v>
      </c>
    </row>
    <row r="105" spans="2:18" s="1" customFormat="1" ht="21.75" customHeight="1" outlineLevel="1">
      <c r="B105" s="12">
        <v>7</v>
      </c>
      <c r="C105" s="37" t="s">
        <v>33</v>
      </c>
      <c r="D105" s="13" t="s">
        <v>34</v>
      </c>
      <c r="E105" s="13">
        <v>33334</v>
      </c>
      <c r="F105" s="13">
        <v>6878</v>
      </c>
      <c r="G105" s="13">
        <v>578050</v>
      </c>
      <c r="H105" s="13">
        <v>0.03456066156077665</v>
      </c>
      <c r="I105" s="13">
        <v>0.5993217260216878</v>
      </c>
      <c r="J105" s="13" t="s">
        <v>19</v>
      </c>
      <c r="K105" s="14">
        <v>0.20633587328253436</v>
      </c>
      <c r="L105" s="14" t="s">
        <v>21</v>
      </c>
      <c r="M105" s="15">
        <v>207879</v>
      </c>
      <c r="N105" s="16">
        <v>0.02630210325047801</v>
      </c>
      <c r="O105" s="16">
        <v>0.7949483747609942</v>
      </c>
      <c r="P105" s="17">
        <v>4</v>
      </c>
      <c r="Q105" s="18">
        <v>3</v>
      </c>
      <c r="R105" s="19">
        <v>4</v>
      </c>
    </row>
    <row r="106" spans="2:18" s="1" customFormat="1" ht="21.75" customHeight="1" outlineLevel="2">
      <c r="B106" s="12">
        <v>21</v>
      </c>
      <c r="C106" s="13" t="s">
        <v>33</v>
      </c>
      <c r="D106" s="13" t="s">
        <v>51</v>
      </c>
      <c r="E106" s="13">
        <v>7814</v>
      </c>
      <c r="F106" s="13">
        <v>772</v>
      </c>
      <c r="G106" s="13">
        <v>824622</v>
      </c>
      <c r="H106" s="13">
        <v>0.008101548252112218</v>
      </c>
      <c r="I106" s="13">
        <v>0.8549673563799952</v>
      </c>
      <c r="J106" s="13" t="s">
        <v>52</v>
      </c>
      <c r="K106" s="14">
        <v>0.09879703097005375</v>
      </c>
      <c r="L106" s="14" t="s">
        <v>24</v>
      </c>
      <c r="M106" s="15">
        <v>255903</v>
      </c>
      <c r="N106" s="16">
        <v>0.0029521988527724664</v>
      </c>
      <c r="O106" s="16">
        <v>0.9785965583173997</v>
      </c>
      <c r="P106" s="17">
        <v>2</v>
      </c>
      <c r="Q106" s="18">
        <v>1</v>
      </c>
      <c r="R106" s="19">
        <v>2</v>
      </c>
    </row>
    <row r="107" spans="2:18" s="1" customFormat="1" ht="21.75" customHeight="1" outlineLevel="1">
      <c r="B107" s="12">
        <v>23</v>
      </c>
      <c r="C107" s="37" t="s">
        <v>33</v>
      </c>
      <c r="D107" s="13" t="s">
        <v>53</v>
      </c>
      <c r="E107" s="13">
        <v>7663</v>
      </c>
      <c r="F107" s="13">
        <v>169</v>
      </c>
      <c r="G107" s="13">
        <v>832285</v>
      </c>
      <c r="H107" s="13">
        <v>0.007944991586375216</v>
      </c>
      <c r="I107" s="13">
        <v>0.8629123479663704</v>
      </c>
      <c r="J107" s="13" t="s">
        <v>52</v>
      </c>
      <c r="K107" s="14">
        <v>0.022054025838444475</v>
      </c>
      <c r="L107" s="14" t="s">
        <v>24</v>
      </c>
      <c r="M107" s="15">
        <v>260895</v>
      </c>
      <c r="N107" s="16">
        <v>0.0006462715105162523</v>
      </c>
      <c r="O107" s="16">
        <v>0.9976864244741874</v>
      </c>
      <c r="P107" s="17">
        <v>2</v>
      </c>
      <c r="Q107" s="18">
        <v>1</v>
      </c>
      <c r="R107" s="19">
        <v>2</v>
      </c>
    </row>
    <row r="108" spans="2:18" s="1" customFormat="1" ht="21.75" customHeight="1" outlineLevel="2">
      <c r="B108" s="12">
        <v>28</v>
      </c>
      <c r="C108" s="13" t="s">
        <v>33</v>
      </c>
      <c r="D108" s="13" t="s">
        <v>74</v>
      </c>
      <c r="E108" s="13">
        <v>3216</v>
      </c>
      <c r="F108" s="13">
        <v>249</v>
      </c>
      <c r="G108" s="13">
        <v>939390</v>
      </c>
      <c r="H108" s="13">
        <v>0.0033343459404649215</v>
      </c>
      <c r="I108" s="13">
        <v>0.9739587167330045</v>
      </c>
      <c r="J108" s="13" t="s">
        <v>27</v>
      </c>
      <c r="K108" s="14">
        <v>0.07742537313432836</v>
      </c>
      <c r="L108" s="14" t="s">
        <v>24</v>
      </c>
      <c r="M108" s="15">
        <v>260334</v>
      </c>
      <c r="N108" s="16">
        <v>0.0009521988527724665</v>
      </c>
      <c r="O108" s="16">
        <v>0.9955411089866156</v>
      </c>
      <c r="P108" s="17">
        <v>1</v>
      </c>
      <c r="Q108" s="18">
        <v>1</v>
      </c>
      <c r="R108" s="19">
        <v>1</v>
      </c>
    </row>
    <row r="109" spans="2:18" s="1" customFormat="1" ht="21.75" customHeight="1" outlineLevel="1">
      <c r="B109" s="12">
        <v>33</v>
      </c>
      <c r="C109" s="37" t="s">
        <v>33</v>
      </c>
      <c r="D109" s="13" t="s">
        <v>49</v>
      </c>
      <c r="E109" s="13">
        <v>8453</v>
      </c>
      <c r="F109" s="13">
        <v>1576</v>
      </c>
      <c r="G109" s="13">
        <v>808444</v>
      </c>
      <c r="H109" s="13">
        <v>0.008764062883939671</v>
      </c>
      <c r="I109" s="13">
        <v>0.8381940203648082</v>
      </c>
      <c r="J109" s="13" t="s">
        <v>106</v>
      </c>
      <c r="K109" s="14">
        <v>0.186442683071099</v>
      </c>
      <c r="L109" s="14" t="s">
        <v>32</v>
      </c>
      <c r="M109" s="15">
        <v>242723</v>
      </c>
      <c r="N109" s="16">
        <v>0.006026768642447419</v>
      </c>
      <c r="O109" s="16">
        <v>0.9281950286806884</v>
      </c>
      <c r="P109" s="17">
        <v>3</v>
      </c>
      <c r="Q109" s="18">
        <v>2</v>
      </c>
      <c r="R109" s="19">
        <v>3</v>
      </c>
    </row>
    <row r="110" spans="2:18" s="1" customFormat="1" ht="21.75" customHeight="1" outlineLevel="2">
      <c r="B110" s="12">
        <v>34</v>
      </c>
      <c r="C110" s="13" t="s">
        <v>33</v>
      </c>
      <c r="D110" s="13" t="s">
        <v>48</v>
      </c>
      <c r="E110" s="13">
        <v>8900</v>
      </c>
      <c r="F110" s="13">
        <v>87</v>
      </c>
      <c r="G110" s="13">
        <v>799991</v>
      </c>
      <c r="H110" s="13">
        <v>0.009227512086485635</v>
      </c>
      <c r="I110" s="13">
        <v>0.8294299574808685</v>
      </c>
      <c r="J110" s="13" t="s">
        <v>106</v>
      </c>
      <c r="K110" s="14">
        <v>0.009775280898876405</v>
      </c>
      <c r="L110" s="14" t="s">
        <v>24</v>
      </c>
      <c r="M110" s="15">
        <v>261397</v>
      </c>
      <c r="N110" s="16">
        <v>0.0003326959847036329</v>
      </c>
      <c r="O110" s="16">
        <v>0.9996061185468451</v>
      </c>
      <c r="P110" s="17">
        <v>3</v>
      </c>
      <c r="Q110" s="18">
        <v>1</v>
      </c>
      <c r="R110" s="19">
        <v>2</v>
      </c>
    </row>
    <row r="111" spans="2:18" s="1" customFormat="1" ht="21.75" customHeight="1" outlineLevel="1">
      <c r="B111" s="12">
        <v>43</v>
      </c>
      <c r="C111" s="37" t="s">
        <v>33</v>
      </c>
      <c r="D111" s="13" t="s">
        <v>54</v>
      </c>
      <c r="E111" s="13">
        <v>7482</v>
      </c>
      <c r="F111" s="13">
        <v>2258</v>
      </c>
      <c r="G111" s="13">
        <v>839767</v>
      </c>
      <c r="H111" s="13">
        <v>0.00775733094731298</v>
      </c>
      <c r="I111" s="13">
        <v>0.8706696789136834</v>
      </c>
      <c r="J111" s="13" t="s">
        <v>52</v>
      </c>
      <c r="K111" s="14">
        <v>0.301790964982625</v>
      </c>
      <c r="L111" s="14" t="s">
        <v>21</v>
      </c>
      <c r="M111" s="15">
        <v>230508</v>
      </c>
      <c r="N111" s="16">
        <v>0.008634799235181644</v>
      </c>
      <c r="O111" s="16">
        <v>0.8814837476099426</v>
      </c>
      <c r="P111" s="17">
        <v>2</v>
      </c>
      <c r="Q111" s="18">
        <v>3</v>
      </c>
      <c r="R111" s="19">
        <v>3</v>
      </c>
    </row>
    <row r="112" spans="2:18" s="1" customFormat="1" ht="21.75" customHeight="1" outlineLevel="2">
      <c r="B112" s="12">
        <v>44</v>
      </c>
      <c r="C112" s="13" t="s">
        <v>33</v>
      </c>
      <c r="D112" s="13" t="s">
        <v>55</v>
      </c>
      <c r="E112" s="13">
        <v>6787</v>
      </c>
      <c r="F112" s="13">
        <v>186</v>
      </c>
      <c r="G112" s="13">
        <v>846554</v>
      </c>
      <c r="H112" s="13">
        <v>0.007036755565278427</v>
      </c>
      <c r="I112" s="13">
        <v>0.8777064344789618</v>
      </c>
      <c r="J112" s="13" t="s">
        <v>52</v>
      </c>
      <c r="K112" s="14">
        <v>0.027405333726241345</v>
      </c>
      <c r="L112" s="14" t="s">
        <v>24</v>
      </c>
      <c r="M112" s="15">
        <v>260726</v>
      </c>
      <c r="N112" s="16">
        <v>0.000711281070745698</v>
      </c>
      <c r="O112" s="16">
        <v>0.9970401529636711</v>
      </c>
      <c r="P112" s="17">
        <v>2</v>
      </c>
      <c r="Q112" s="18">
        <v>1</v>
      </c>
      <c r="R112" s="19">
        <v>2</v>
      </c>
    </row>
    <row r="113" spans="2:18" s="1" customFormat="1" ht="21.75" customHeight="1" outlineLevel="2">
      <c r="B113" s="12">
        <v>50</v>
      </c>
      <c r="C113" s="13" t="s">
        <v>33</v>
      </c>
      <c r="D113" s="13" t="s">
        <v>76</v>
      </c>
      <c r="E113" s="13">
        <v>3193</v>
      </c>
      <c r="F113" s="13">
        <v>803</v>
      </c>
      <c r="G113" s="13">
        <v>945795</v>
      </c>
      <c r="H113" s="13">
        <v>0.0033104995609155767</v>
      </c>
      <c r="I113" s="13">
        <v>0.9805994150379417</v>
      </c>
      <c r="J113" s="13" t="s">
        <v>27</v>
      </c>
      <c r="K113" s="14">
        <v>0.2514876291888506</v>
      </c>
      <c r="L113" s="14" t="s">
        <v>21</v>
      </c>
      <c r="M113" s="15">
        <v>255131</v>
      </c>
      <c r="N113" s="16">
        <v>0.0030707456978967497</v>
      </c>
      <c r="O113" s="16">
        <v>0.9756443594646271</v>
      </c>
      <c r="P113" s="17">
        <v>1</v>
      </c>
      <c r="Q113" s="18">
        <v>3</v>
      </c>
      <c r="R113" s="19">
        <v>2</v>
      </c>
    </row>
    <row r="114" spans="2:18" s="1" customFormat="1" ht="21.75" customHeight="1" outlineLevel="1">
      <c r="B114" s="12"/>
      <c r="C114" s="37" t="s">
        <v>110</v>
      </c>
      <c r="D114" s="13"/>
      <c r="E114" s="13"/>
      <c r="F114" s="13"/>
      <c r="G114" s="13"/>
      <c r="H114" s="13"/>
      <c r="I114" s="13"/>
      <c r="J114" s="13"/>
      <c r="K114" s="14"/>
      <c r="L114" s="14"/>
      <c r="M114" s="15"/>
      <c r="N114" s="16"/>
      <c r="O114" s="16"/>
      <c r="P114" s="17"/>
      <c r="Q114" s="18"/>
      <c r="R114" s="19">
        <v>21</v>
      </c>
    </row>
    <row r="115" spans="2:18" s="1" customFormat="1" ht="21.75" customHeight="1" outlineLevel="2">
      <c r="B115" s="12">
        <v>8</v>
      </c>
      <c r="C115" s="13" t="s">
        <v>35</v>
      </c>
      <c r="D115" s="13" t="s">
        <v>36</v>
      </c>
      <c r="E115" s="13">
        <v>32225</v>
      </c>
      <c r="F115" s="13">
        <v>8005</v>
      </c>
      <c r="G115" s="13">
        <v>610275</v>
      </c>
      <c r="H115" s="13">
        <v>0.033410851346853884</v>
      </c>
      <c r="I115" s="13">
        <v>0.6327325773685416</v>
      </c>
      <c r="J115" s="13" t="s">
        <v>19</v>
      </c>
      <c r="K115" s="14">
        <v>0.24840961986035687</v>
      </c>
      <c r="L115" s="14" t="s">
        <v>21</v>
      </c>
      <c r="M115" s="15">
        <v>201001</v>
      </c>
      <c r="N115" s="16">
        <v>0.030611854684512427</v>
      </c>
      <c r="O115" s="16">
        <v>0.7686462715105162</v>
      </c>
      <c r="P115" s="17">
        <v>4</v>
      </c>
      <c r="Q115" s="18">
        <v>3</v>
      </c>
      <c r="R115" s="19">
        <v>4</v>
      </c>
    </row>
    <row r="116" spans="2:18" s="1" customFormat="1" ht="21.75" customHeight="1" outlineLevel="1">
      <c r="B116" s="12">
        <v>14</v>
      </c>
      <c r="C116" s="37" t="s">
        <v>35</v>
      </c>
      <c r="D116" s="13" t="s">
        <v>43</v>
      </c>
      <c r="E116" s="13">
        <v>18113</v>
      </c>
      <c r="F116" s="13">
        <v>1606</v>
      </c>
      <c r="G116" s="13">
        <v>740661</v>
      </c>
      <c r="H116" s="13">
        <v>0.01877954229466453</v>
      </c>
      <c r="I116" s="13">
        <v>0.767916666234667</v>
      </c>
      <c r="J116" s="13" t="s">
        <v>106</v>
      </c>
      <c r="K116" s="14">
        <v>0.08866559929332524</v>
      </c>
      <c r="L116" s="14" t="s">
        <v>24</v>
      </c>
      <c r="M116" s="15">
        <v>241147</v>
      </c>
      <c r="N116" s="16">
        <v>0.006141491395793499</v>
      </c>
      <c r="O116" s="16">
        <v>0.9221682600382409</v>
      </c>
      <c r="P116" s="17">
        <v>3</v>
      </c>
      <c r="Q116" s="18">
        <v>1</v>
      </c>
      <c r="R116" s="19">
        <v>2</v>
      </c>
    </row>
    <row r="117" spans="2:18" s="1" customFormat="1" ht="21.75" customHeight="1" outlineLevel="2">
      <c r="B117" s="12">
        <v>15</v>
      </c>
      <c r="C117" s="13" t="s">
        <v>35</v>
      </c>
      <c r="D117" s="13" t="s">
        <v>82</v>
      </c>
      <c r="E117" s="13">
        <v>2517</v>
      </c>
      <c r="F117" s="13">
        <v>432</v>
      </c>
      <c r="G117" s="13">
        <v>962317</v>
      </c>
      <c r="H117" s="13">
        <v>0.0026096233619870048</v>
      </c>
      <c r="I117" s="13">
        <v>0.997729409947258</v>
      </c>
      <c r="J117" s="13" t="s">
        <v>27</v>
      </c>
      <c r="K117" s="14">
        <v>0.17163289630512515</v>
      </c>
      <c r="L117" s="14" t="s">
        <v>32</v>
      </c>
      <c r="M117" s="15">
        <v>258657</v>
      </c>
      <c r="N117" s="16">
        <v>0.0016520076481835563</v>
      </c>
      <c r="O117" s="16">
        <v>0.9891281070745698</v>
      </c>
      <c r="P117" s="17">
        <v>1</v>
      </c>
      <c r="Q117" s="18">
        <v>2</v>
      </c>
      <c r="R117" s="19">
        <v>2</v>
      </c>
    </row>
    <row r="118" spans="2:18" s="1" customFormat="1" ht="21.75" customHeight="1" outlineLevel="1">
      <c r="B118" s="12">
        <v>22</v>
      </c>
      <c r="C118" s="37" t="s">
        <v>35</v>
      </c>
      <c r="D118" s="13" t="s">
        <v>50</v>
      </c>
      <c r="E118" s="13">
        <v>8364</v>
      </c>
      <c r="F118" s="13">
        <v>2787</v>
      </c>
      <c r="G118" s="13">
        <v>816808</v>
      </c>
      <c r="H118" s="13">
        <v>0.008671787763074814</v>
      </c>
      <c r="I118" s="13">
        <v>0.8468658081278829</v>
      </c>
      <c r="J118" s="13" t="s">
        <v>106</v>
      </c>
      <c r="K118" s="14">
        <v>0.3332137733142037</v>
      </c>
      <c r="L118" s="14" t="s">
        <v>21</v>
      </c>
      <c r="M118" s="15">
        <v>228250</v>
      </c>
      <c r="N118" s="16">
        <v>0.01065774378585086</v>
      </c>
      <c r="O118" s="16">
        <v>0.872848948374761</v>
      </c>
      <c r="P118" s="17">
        <v>3</v>
      </c>
      <c r="Q118" s="18">
        <v>3</v>
      </c>
      <c r="R118" s="19">
        <v>3</v>
      </c>
    </row>
    <row r="119" spans="2:18" s="1" customFormat="1" ht="21.75" customHeight="1" outlineLevel="2">
      <c r="B119" s="12">
        <v>29</v>
      </c>
      <c r="C119" s="13" t="s">
        <v>35</v>
      </c>
      <c r="D119" s="13" t="s">
        <v>75</v>
      </c>
      <c r="E119" s="13">
        <v>3212</v>
      </c>
      <c r="F119" s="13">
        <v>105</v>
      </c>
      <c r="G119" s="13">
        <v>942602</v>
      </c>
      <c r="H119" s="13">
        <v>0.003330198744021557</v>
      </c>
      <c r="I119" s="13">
        <v>0.9772889154770261</v>
      </c>
      <c r="J119" s="13" t="s">
        <v>27</v>
      </c>
      <c r="K119" s="14">
        <v>0.03268991282689913</v>
      </c>
      <c r="L119" s="14" t="s">
        <v>24</v>
      </c>
      <c r="M119" s="15">
        <v>261310</v>
      </c>
      <c r="N119" s="16">
        <v>0.00040152963671128105</v>
      </c>
      <c r="O119" s="16">
        <v>0.9992734225621415</v>
      </c>
      <c r="P119" s="17">
        <v>1</v>
      </c>
      <c r="Q119" s="18">
        <v>1</v>
      </c>
      <c r="R119" s="19">
        <v>1</v>
      </c>
    </row>
    <row r="120" spans="2:18" s="1" customFormat="1" ht="21.75" customHeight="1" outlineLevel="1">
      <c r="B120" s="12">
        <v>35</v>
      </c>
      <c r="C120" s="37" t="s">
        <v>35</v>
      </c>
      <c r="D120" s="13" t="s">
        <v>47</v>
      </c>
      <c r="E120" s="13">
        <v>9063</v>
      </c>
      <c r="F120" s="13">
        <v>3129</v>
      </c>
      <c r="G120" s="13">
        <v>791091</v>
      </c>
      <c r="H120" s="13">
        <v>0.00939651034155273</v>
      </c>
      <c r="I120" s="13">
        <v>0.8202024453943828</v>
      </c>
      <c r="J120" s="13" t="s">
        <v>106</v>
      </c>
      <c r="K120" s="14">
        <v>0.34524991724594506</v>
      </c>
      <c r="L120" s="14" t="s">
        <v>21</v>
      </c>
      <c r="M120" s="15">
        <v>225463</v>
      </c>
      <c r="N120" s="16">
        <v>0.011965583173996175</v>
      </c>
      <c r="O120" s="16">
        <v>0.8621912045889102</v>
      </c>
      <c r="P120" s="17">
        <v>3</v>
      </c>
      <c r="Q120" s="18">
        <v>3</v>
      </c>
      <c r="R120" s="19">
        <v>3</v>
      </c>
    </row>
    <row r="121" spans="2:18" s="1" customFormat="1" ht="21.75" customHeight="1" outlineLevel="2">
      <c r="B121" s="12">
        <v>46</v>
      </c>
      <c r="C121" s="13" t="s">
        <v>35</v>
      </c>
      <c r="D121" s="13" t="s">
        <v>66</v>
      </c>
      <c r="E121" s="13">
        <v>4634</v>
      </c>
      <c r="F121" s="13">
        <v>763</v>
      </c>
      <c r="G121" s="13">
        <v>909340</v>
      </c>
      <c r="H121" s="13">
        <v>0.004804527079637576</v>
      </c>
      <c r="I121" s="13">
        <v>0.94280290345223</v>
      </c>
      <c r="J121" s="13" t="s">
        <v>27</v>
      </c>
      <c r="K121" s="14">
        <v>0.1646525679758308</v>
      </c>
      <c r="L121" s="14" t="s">
        <v>32</v>
      </c>
      <c r="M121" s="15">
        <v>256666</v>
      </c>
      <c r="N121" s="16">
        <v>0.0029177820267686423</v>
      </c>
      <c r="O121" s="16">
        <v>0.9815143403441683</v>
      </c>
      <c r="P121" s="17">
        <v>1</v>
      </c>
      <c r="Q121" s="18">
        <v>2</v>
      </c>
      <c r="R121" s="19">
        <v>2</v>
      </c>
    </row>
    <row r="122" spans="2:18" s="1" customFormat="1" ht="21.75" customHeight="1" outlineLevel="1">
      <c r="B122" s="12"/>
      <c r="C122" s="37" t="s">
        <v>111</v>
      </c>
      <c r="D122" s="13"/>
      <c r="E122" s="13"/>
      <c r="F122" s="13"/>
      <c r="G122" s="13"/>
      <c r="H122" s="13"/>
      <c r="I122" s="13"/>
      <c r="J122" s="13"/>
      <c r="K122" s="14"/>
      <c r="L122" s="14"/>
      <c r="M122" s="15"/>
      <c r="N122" s="16"/>
      <c r="O122" s="16"/>
      <c r="P122" s="17"/>
      <c r="Q122" s="18"/>
      <c r="R122" s="19">
        <v>17</v>
      </c>
    </row>
    <row r="123" spans="2:18" s="1" customFormat="1" ht="21.75" customHeight="1" outlineLevel="2" thickBot="1">
      <c r="B123" s="21"/>
      <c r="C123" s="22" t="s">
        <v>112</v>
      </c>
      <c r="D123" s="22"/>
      <c r="E123" s="22"/>
      <c r="F123" s="22"/>
      <c r="G123" s="22"/>
      <c r="H123" s="22"/>
      <c r="I123" s="22"/>
      <c r="J123" s="22"/>
      <c r="K123" s="23"/>
      <c r="L123" s="23"/>
      <c r="M123" s="24"/>
      <c r="N123" s="25"/>
      <c r="O123" s="25"/>
      <c r="P123" s="26"/>
      <c r="Q123" s="27"/>
      <c r="R123" s="28">
        <v>130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 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박병건</dc:creator>
  <cp:keywords/>
  <dc:description/>
  <cp:lastModifiedBy>유승은</cp:lastModifiedBy>
  <dcterms:created xsi:type="dcterms:W3CDTF">2012-12-12T06:53:52Z</dcterms:created>
  <dcterms:modified xsi:type="dcterms:W3CDTF">2012-12-13T09:44:18Z</dcterms:modified>
  <cp:category/>
  <cp:version/>
  <cp:contentType/>
  <cp:contentStatus/>
</cp:coreProperties>
</file>