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11625" activeTab="0"/>
  </bookViews>
  <sheets>
    <sheet name="모듈 6-2)-방문활동계획-예제" sheetId="1" r:id="rId1"/>
    <sheet name="모듈 6-2)-방문활동계획-답안" sheetId="2" r:id="rId2"/>
  </sheets>
  <definedNames/>
  <calcPr fullCalcOnLoad="1"/>
</workbook>
</file>

<file path=xl/sharedStrings.xml><?xml version="1.0" encoding="utf-8"?>
<sst xmlns="http://schemas.openxmlformats.org/spreadsheetml/2006/main" count="1091" uniqueCount="89">
  <si>
    <t>우리 회사 매출 자료만 있는 경우의 활동 계획을 수립하는 방법</t>
  </si>
  <si>
    <t>1. 우리회사에서 거래선 별로 판매한 매출 자료를 내림차순으로 정리했습니다.</t>
  </si>
  <si>
    <t>2. 거래선들을 크기 순으로 abc분류를 했습니다.</t>
  </si>
  <si>
    <t>3. 거래선별로 매월 방문횟수를 결정합니다 (a=4회/ b1은 3회/ b2는 2회,c급은 1회)</t>
  </si>
  <si>
    <t>4. 지역별로 부분합을 해서 활동 계획을 완성합니다.</t>
  </si>
  <si>
    <t>번호</t>
  </si>
  <si>
    <t>지역</t>
  </si>
  <si>
    <t>상호</t>
  </si>
  <si>
    <t>당사매출</t>
  </si>
  <si>
    <t>누계매출</t>
  </si>
  <si>
    <t>누계매출 비율</t>
  </si>
  <si>
    <t>누계매출</t>
  </si>
  <si>
    <t>누계매출 비율</t>
  </si>
  <si>
    <t>abc나누기</t>
  </si>
  <si>
    <t>abc나누기</t>
  </si>
  <si>
    <t>방문횟수결정</t>
  </si>
  <si>
    <t>B</t>
  </si>
  <si>
    <t>대우</t>
  </si>
  <si>
    <t>a</t>
  </si>
  <si>
    <t>A</t>
  </si>
  <si>
    <t>현대상사</t>
  </si>
  <si>
    <t>C</t>
  </si>
  <si>
    <t>벽산</t>
  </si>
  <si>
    <t>갑을병</t>
  </si>
  <si>
    <t>송이</t>
  </si>
  <si>
    <t>c</t>
  </si>
  <si>
    <t>D</t>
  </si>
  <si>
    <t>두일사</t>
  </si>
  <si>
    <t>미래</t>
  </si>
  <si>
    <t>신원</t>
  </si>
  <si>
    <t>A 요약</t>
  </si>
  <si>
    <t>삼양</t>
  </si>
  <si>
    <t>F</t>
  </si>
  <si>
    <t>한길</t>
  </si>
  <si>
    <t>무림사</t>
  </si>
  <si>
    <t>b1</t>
  </si>
  <si>
    <t>E</t>
  </si>
  <si>
    <t>동아</t>
  </si>
  <si>
    <t>풍림</t>
  </si>
  <si>
    <t>동양사</t>
  </si>
  <si>
    <t>동양</t>
  </si>
  <si>
    <t>대림CO</t>
  </si>
  <si>
    <t>동국물산</t>
  </si>
  <si>
    <t>영원</t>
  </si>
  <si>
    <t>한국상사</t>
  </si>
  <si>
    <t>세풍</t>
  </si>
  <si>
    <t>대신</t>
  </si>
  <si>
    <t>새한국</t>
  </si>
  <si>
    <t>아남</t>
  </si>
  <si>
    <t>B 요약</t>
  </si>
  <si>
    <t>충성</t>
  </si>
  <si>
    <t>진도</t>
  </si>
  <si>
    <t>성우</t>
  </si>
  <si>
    <t>전국사</t>
  </si>
  <si>
    <t>동부</t>
  </si>
  <si>
    <t>신신상사</t>
  </si>
  <si>
    <t>대림상사</t>
  </si>
  <si>
    <t>성실</t>
  </si>
  <si>
    <t>신동방</t>
  </si>
  <si>
    <t>선경</t>
  </si>
  <si>
    <t>효성</t>
  </si>
  <si>
    <t>코리아</t>
  </si>
  <si>
    <t>강원</t>
  </si>
  <si>
    <t>롯데라</t>
  </si>
  <si>
    <t>C 요약</t>
  </si>
  <si>
    <t>동원사</t>
  </si>
  <si>
    <t>부영</t>
  </si>
  <si>
    <t>한진</t>
  </si>
  <si>
    <t>아리랑</t>
  </si>
  <si>
    <t>조양상사</t>
  </si>
  <si>
    <t>제일사</t>
  </si>
  <si>
    <t>하이얀</t>
  </si>
  <si>
    <t>화성상사</t>
  </si>
  <si>
    <t>우리</t>
  </si>
  <si>
    <t>미래나라</t>
  </si>
  <si>
    <t>삼성사</t>
  </si>
  <si>
    <t>D 요약</t>
  </si>
  <si>
    <t>금강</t>
  </si>
  <si>
    <t>신나라</t>
  </si>
  <si>
    <t>풍산</t>
  </si>
  <si>
    <t>대한상사</t>
  </si>
  <si>
    <t>고려</t>
  </si>
  <si>
    <t>E 요약</t>
  </si>
  <si>
    <t>F 요약</t>
  </si>
  <si>
    <t>총합계</t>
  </si>
  <si>
    <t>1. 우리회사에서 거래선 별로 판매한 매출 자료를 내림차순으로 정리합시다.</t>
  </si>
  <si>
    <t>2. 거래선들을 크기 순으로 abc분류를 합시다.</t>
  </si>
  <si>
    <t xml:space="preserve">  다음은</t>
  </si>
  <si>
    <t>누계매출과 누계매출 비율을 계산합시다.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</si>
</sst>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0.0000"/>
    <numFmt numFmtId="178" formatCode="0.000"/>
    <numFmt numFmtId="179" formatCode="_ &quot;₩&quot;* #,##0_ ;_ &quot;₩&quot;* \-#,##0_ ;_ &quot;₩&quot;* &quot;-&quot;_ ;_ @_ "/>
  </numFmts>
  <fonts count="48">
    <font>
      <sz val="12"/>
      <name val="바탕체"/>
      <family val="1"/>
    </font>
    <font>
      <sz val="11"/>
      <color indexed="8"/>
      <name val="맑은 고딕"/>
      <family val="3"/>
    </font>
    <font>
      <sz val="18"/>
      <name val="맑은 고딕"/>
      <family val="3"/>
    </font>
    <font>
      <sz val="8"/>
      <name val="바탕체"/>
      <family val="1"/>
    </font>
    <font>
      <sz val="12"/>
      <name val="맑은 고딕"/>
      <family val="3"/>
    </font>
    <font>
      <sz val="14"/>
      <name val="맑은 고딕"/>
      <family val="3"/>
    </font>
    <font>
      <sz val="16"/>
      <name val="맑은 고딕"/>
      <family val="3"/>
    </font>
    <font>
      <b/>
      <sz val="14"/>
      <name val="맑은 고딕"/>
      <family val="3"/>
    </font>
    <font>
      <b/>
      <sz val="16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8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16"/>
      <name val="Calibri"/>
      <family val="3"/>
    </font>
    <font>
      <b/>
      <sz val="14"/>
      <name val="Calibri"/>
      <family val="3"/>
    </font>
    <font>
      <b/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176" fontId="44" fillId="0" borderId="12" xfId="0" applyNumberFormat="1" applyFont="1" applyBorder="1" applyAlignment="1">
      <alignment horizontal="center"/>
    </xf>
    <xf numFmtId="176" fontId="44" fillId="0" borderId="11" xfId="0" applyNumberFormat="1" applyFont="1" applyBorder="1" applyAlignment="1">
      <alignment horizont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176" fontId="44" fillId="0" borderId="15" xfId="0" applyNumberFormat="1" applyFont="1" applyBorder="1" applyAlignment="1">
      <alignment horizontal="center"/>
    </xf>
    <xf numFmtId="176" fontId="44" fillId="0" borderId="14" xfId="0" applyNumberFormat="1" applyFont="1" applyBorder="1" applyAlignment="1">
      <alignment horizontal="center"/>
    </xf>
    <xf numFmtId="177" fontId="44" fillId="0" borderId="17" xfId="0" applyNumberFormat="1" applyFont="1" applyBorder="1" applyAlignment="1">
      <alignment vertical="center"/>
    </xf>
    <xf numFmtId="177" fontId="44" fillId="0" borderId="15" xfId="0" applyNumberFormat="1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176" fontId="44" fillId="0" borderId="20" xfId="0" applyNumberFormat="1" applyFont="1" applyBorder="1" applyAlignment="1">
      <alignment horizontal="center"/>
    </xf>
    <xf numFmtId="176" fontId="44" fillId="0" borderId="19" xfId="0" applyNumberFormat="1" applyFont="1" applyBorder="1" applyAlignment="1">
      <alignment horizontal="center"/>
    </xf>
    <xf numFmtId="177" fontId="44" fillId="0" borderId="21" xfId="0" applyNumberFormat="1" applyFont="1" applyBorder="1" applyAlignment="1">
      <alignment vertical="center"/>
    </xf>
    <xf numFmtId="177" fontId="44" fillId="0" borderId="20" xfId="0" applyNumberFormat="1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176" fontId="43" fillId="0" borderId="0" xfId="0" applyNumberFormat="1" applyFont="1" applyAlignment="1">
      <alignment vertical="center"/>
    </xf>
    <xf numFmtId="0" fontId="44" fillId="0" borderId="22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6" fillId="0" borderId="19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178" fontId="44" fillId="0" borderId="15" xfId="0" applyNumberFormat="1" applyFont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통화 [0]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AJ72"/>
  <sheetViews>
    <sheetView tabSelected="1" zoomScale="70" zoomScaleNormal="70" zoomScalePageLayoutView="0" workbookViewId="0" topLeftCell="A1">
      <selection activeCell="A1" sqref="A1"/>
    </sheetView>
  </sheetViews>
  <sheetFormatPr defaultColWidth="10.75390625" defaultRowHeight="21.75" customHeight="1"/>
  <cols>
    <col min="1" max="4" width="10.75390625" style="2" customWidth="1"/>
    <col min="5" max="6" width="12.875" style="2" customWidth="1"/>
    <col min="7" max="7" width="17.25390625" style="2" customWidth="1"/>
    <col min="8" max="14" width="10.75390625" style="2" customWidth="1"/>
    <col min="15" max="15" width="15.625" style="2" customWidth="1"/>
    <col min="16" max="16" width="12.375" style="3" customWidth="1"/>
    <col min="17" max="17" width="10.75390625" style="4" customWidth="1"/>
    <col min="18" max="18" width="10.75390625" style="5" customWidth="1"/>
    <col min="19" max="24" width="10.75390625" style="3" customWidth="1"/>
    <col min="25" max="25" width="12.50390625" style="6" customWidth="1"/>
    <col min="26" max="26" width="15.75390625" style="5" customWidth="1"/>
    <col min="27" max="35" width="10.75390625" style="5" customWidth="1"/>
    <col min="36" max="36" width="14.875" style="5" customWidth="1"/>
    <col min="37" max="39" width="10.75390625" style="5" customWidth="1"/>
    <col min="40" max="16384" width="10.75390625" style="2" customWidth="1"/>
  </cols>
  <sheetData>
    <row r="1" ht="36.75" customHeight="1">
      <c r="B1" s="46" t="s">
        <v>0</v>
      </c>
    </row>
    <row r="3" spans="2:29" s="5" customFormat="1" ht="21.75" customHeight="1">
      <c r="B3" s="7" t="s">
        <v>85</v>
      </c>
      <c r="C3" s="8"/>
      <c r="D3" s="2"/>
      <c r="E3" s="2"/>
      <c r="F3" s="2"/>
      <c r="G3" s="2"/>
      <c r="H3" s="2"/>
      <c r="I3" s="2"/>
      <c r="J3" s="5" t="s">
        <v>86</v>
      </c>
      <c r="K3" s="2"/>
      <c r="L3" s="2"/>
      <c r="M3" s="2"/>
      <c r="N3" s="2"/>
      <c r="O3" s="2"/>
      <c r="P3" s="3"/>
      <c r="Q3" s="4"/>
      <c r="S3" s="5" t="s">
        <v>3</v>
      </c>
      <c r="T3" s="3"/>
      <c r="U3" s="3"/>
      <c r="V3" s="3"/>
      <c r="W3" s="3"/>
      <c r="X3" s="3"/>
      <c r="Y3" s="6"/>
      <c r="AC3" s="5" t="s">
        <v>4</v>
      </c>
    </row>
    <row r="4" spans="2:25" s="5" customFormat="1" ht="21.75" customHeight="1" thickBot="1">
      <c r="B4" s="47" t="s">
        <v>87</v>
      </c>
      <c r="C4" s="7" t="s">
        <v>88</v>
      </c>
      <c r="D4" s="8"/>
      <c r="E4" s="2"/>
      <c r="F4" s="2"/>
      <c r="G4" s="2"/>
      <c r="H4" s="2"/>
      <c r="I4" s="2"/>
      <c r="J4" s="3"/>
      <c r="K4" s="2"/>
      <c r="L4" s="2"/>
      <c r="M4" s="2"/>
      <c r="N4" s="2"/>
      <c r="O4" s="2"/>
      <c r="P4" s="3"/>
      <c r="Q4" s="4"/>
      <c r="T4" s="3"/>
      <c r="U4" s="3"/>
      <c r="V4" s="3"/>
      <c r="W4" s="3"/>
      <c r="X4" s="3"/>
      <c r="Y4" s="6"/>
    </row>
    <row r="5" spans="2:36" s="5" customFormat="1" ht="21.75" customHeight="1">
      <c r="B5" s="9" t="s">
        <v>5</v>
      </c>
      <c r="C5" s="10" t="s">
        <v>6</v>
      </c>
      <c r="D5" s="10" t="s">
        <v>7</v>
      </c>
      <c r="E5" s="11" t="s">
        <v>8</v>
      </c>
      <c r="F5" s="12" t="s">
        <v>9</v>
      </c>
      <c r="G5" s="13" t="s">
        <v>10</v>
      </c>
      <c r="H5" s="2"/>
      <c r="I5" s="2"/>
      <c r="J5" s="14" t="s">
        <v>5</v>
      </c>
      <c r="K5" s="14" t="s">
        <v>6</v>
      </c>
      <c r="L5" s="14" t="s">
        <v>7</v>
      </c>
      <c r="M5" s="14" t="s">
        <v>8</v>
      </c>
      <c r="N5" s="14" t="s">
        <v>11</v>
      </c>
      <c r="O5" s="15" t="s">
        <v>12</v>
      </c>
      <c r="P5" s="14" t="s">
        <v>13</v>
      </c>
      <c r="Q5" s="4"/>
      <c r="S5" s="16" t="s">
        <v>5</v>
      </c>
      <c r="T5" s="17" t="s">
        <v>6</v>
      </c>
      <c r="U5" s="17" t="s">
        <v>7</v>
      </c>
      <c r="V5" s="17" t="s">
        <v>8</v>
      </c>
      <c r="W5" s="17" t="s">
        <v>11</v>
      </c>
      <c r="X5" s="17" t="s">
        <v>12</v>
      </c>
      <c r="Y5" s="18" t="s">
        <v>14</v>
      </c>
      <c r="Z5" s="13" t="s">
        <v>15</v>
      </c>
      <c r="AC5" s="16" t="s">
        <v>5</v>
      </c>
      <c r="AD5" s="17" t="s">
        <v>6</v>
      </c>
      <c r="AE5" s="17" t="s">
        <v>7</v>
      </c>
      <c r="AF5" s="17" t="s">
        <v>8</v>
      </c>
      <c r="AG5" s="17" t="s">
        <v>11</v>
      </c>
      <c r="AH5" s="17" t="s">
        <v>12</v>
      </c>
      <c r="AI5" s="18" t="s">
        <v>14</v>
      </c>
      <c r="AJ5" s="13" t="s">
        <v>15</v>
      </c>
    </row>
    <row r="6" spans="2:36" s="5" customFormat="1" ht="21.75" customHeight="1">
      <c r="B6" s="19">
        <v>1</v>
      </c>
      <c r="C6" s="20" t="s">
        <v>19</v>
      </c>
      <c r="D6" s="20" t="s">
        <v>20</v>
      </c>
      <c r="E6" s="21">
        <v>32186</v>
      </c>
      <c r="F6" s="22"/>
      <c r="G6" s="23"/>
      <c r="H6" s="2"/>
      <c r="I6" s="2"/>
      <c r="J6" s="14">
        <v>3</v>
      </c>
      <c r="K6" s="14" t="s">
        <v>16</v>
      </c>
      <c r="L6" s="14" t="s">
        <v>17</v>
      </c>
      <c r="M6" s="14">
        <v>70338</v>
      </c>
      <c r="N6" s="14">
        <v>70338</v>
      </c>
      <c r="O6" s="48">
        <f>N6/$N$58</f>
        <v>0.2689789674952199</v>
      </c>
      <c r="P6" s="25"/>
      <c r="Q6" s="4"/>
      <c r="S6" s="26">
        <v>3</v>
      </c>
      <c r="T6" s="14" t="s">
        <v>16</v>
      </c>
      <c r="U6" s="14" t="s">
        <v>17</v>
      </c>
      <c r="V6" s="14">
        <v>70338</v>
      </c>
      <c r="W6" s="14">
        <v>70338</v>
      </c>
      <c r="X6" s="14">
        <v>0.2689789674952199</v>
      </c>
      <c r="Y6" s="25" t="s">
        <v>18</v>
      </c>
      <c r="Z6" s="27"/>
      <c r="AC6" s="26">
        <v>1</v>
      </c>
      <c r="AD6" s="14" t="s">
        <v>19</v>
      </c>
      <c r="AE6" s="14" t="s">
        <v>20</v>
      </c>
      <c r="AF6" s="14">
        <v>32186</v>
      </c>
      <c r="AG6" s="14">
        <v>142478</v>
      </c>
      <c r="AH6" s="14">
        <v>0.5448489483747609</v>
      </c>
      <c r="AI6" s="25"/>
      <c r="AJ6" s="27"/>
    </row>
    <row r="7" spans="2:36" s="5" customFormat="1" ht="21.75" customHeight="1">
      <c r="B7" s="19">
        <v>2</v>
      </c>
      <c r="C7" s="20" t="s">
        <v>16</v>
      </c>
      <c r="D7" s="20" t="s">
        <v>29</v>
      </c>
      <c r="E7" s="21">
        <v>13203</v>
      </c>
      <c r="F7" s="22"/>
      <c r="G7" s="23"/>
      <c r="H7" s="2"/>
      <c r="I7" s="2"/>
      <c r="J7" s="14">
        <v>4</v>
      </c>
      <c r="K7" s="14" t="s">
        <v>21</v>
      </c>
      <c r="L7" s="14" t="s">
        <v>22</v>
      </c>
      <c r="M7" s="14">
        <v>39954</v>
      </c>
      <c r="N7" s="14">
        <v>110292</v>
      </c>
      <c r="O7" s="48">
        <f aca="true" t="shared" si="0" ref="O7:O58">N7/$N$58</f>
        <v>0.4217667304015296</v>
      </c>
      <c r="P7" s="25"/>
      <c r="Q7" s="4"/>
      <c r="S7" s="26">
        <v>4</v>
      </c>
      <c r="T7" s="14" t="s">
        <v>21</v>
      </c>
      <c r="U7" s="14" t="s">
        <v>22</v>
      </c>
      <c r="V7" s="14">
        <v>39954</v>
      </c>
      <c r="W7" s="14">
        <v>110292</v>
      </c>
      <c r="X7" s="14">
        <v>0.4217667304015296</v>
      </c>
      <c r="Y7" s="25" t="s">
        <v>18</v>
      </c>
      <c r="Z7" s="27"/>
      <c r="AC7" s="26">
        <v>9</v>
      </c>
      <c r="AD7" s="14" t="s">
        <v>19</v>
      </c>
      <c r="AE7" s="14" t="s">
        <v>23</v>
      </c>
      <c r="AF7" s="14">
        <v>11031</v>
      </c>
      <c r="AG7" s="14">
        <v>182796</v>
      </c>
      <c r="AH7" s="14">
        <v>0.6990286806883366</v>
      </c>
      <c r="AI7" s="25"/>
      <c r="AJ7" s="27"/>
    </row>
    <row r="8" spans="2:36" s="5" customFormat="1" ht="21.75" customHeight="1">
      <c r="B8" s="19">
        <v>3</v>
      </c>
      <c r="C8" s="20" t="s">
        <v>16</v>
      </c>
      <c r="D8" s="20" t="s">
        <v>17</v>
      </c>
      <c r="E8" s="21">
        <v>70338</v>
      </c>
      <c r="F8" s="22"/>
      <c r="G8" s="23"/>
      <c r="H8" s="2"/>
      <c r="I8" s="2"/>
      <c r="J8" s="14">
        <v>1</v>
      </c>
      <c r="K8" s="14" t="s">
        <v>19</v>
      </c>
      <c r="L8" s="14" t="s">
        <v>20</v>
      </c>
      <c r="M8" s="14">
        <v>32186</v>
      </c>
      <c r="N8" s="14">
        <v>142478</v>
      </c>
      <c r="O8" s="48">
        <f t="shared" si="0"/>
        <v>0.5448489483747609</v>
      </c>
      <c r="P8" s="25"/>
      <c r="Q8" s="4"/>
      <c r="S8" s="26">
        <v>1</v>
      </c>
      <c r="T8" s="14" t="s">
        <v>19</v>
      </c>
      <c r="U8" s="14" t="s">
        <v>20</v>
      </c>
      <c r="V8" s="14">
        <v>32186</v>
      </c>
      <c r="W8" s="14">
        <v>142478</v>
      </c>
      <c r="X8" s="14">
        <v>0.5448489483747609</v>
      </c>
      <c r="Y8" s="25" t="s">
        <v>18</v>
      </c>
      <c r="Z8" s="27"/>
      <c r="AC8" s="26">
        <v>10</v>
      </c>
      <c r="AD8" s="14" t="s">
        <v>19</v>
      </c>
      <c r="AE8" s="14" t="s">
        <v>24</v>
      </c>
      <c r="AF8" s="14">
        <v>994</v>
      </c>
      <c r="AG8" s="14">
        <v>253473</v>
      </c>
      <c r="AH8" s="14">
        <v>0.9693040152963671</v>
      </c>
      <c r="AI8" s="25"/>
      <c r="AJ8" s="27"/>
    </row>
    <row r="9" spans="2:36" s="5" customFormat="1" ht="21.75" customHeight="1">
      <c r="B9" s="19">
        <v>4</v>
      </c>
      <c r="C9" s="20" t="s">
        <v>21</v>
      </c>
      <c r="D9" s="20" t="s">
        <v>22</v>
      </c>
      <c r="E9" s="21">
        <v>39954</v>
      </c>
      <c r="F9" s="22"/>
      <c r="G9" s="23"/>
      <c r="H9" s="2"/>
      <c r="I9" s="2"/>
      <c r="J9" s="14">
        <v>5</v>
      </c>
      <c r="K9" s="14" t="s">
        <v>26</v>
      </c>
      <c r="L9" s="14" t="s">
        <v>27</v>
      </c>
      <c r="M9" s="14">
        <v>16084</v>
      </c>
      <c r="N9" s="14">
        <v>158562</v>
      </c>
      <c r="O9" s="48">
        <f t="shared" si="0"/>
        <v>0.6063556405353728</v>
      </c>
      <c r="P9" s="25"/>
      <c r="Q9" s="4"/>
      <c r="S9" s="26">
        <v>5</v>
      </c>
      <c r="T9" s="14" t="s">
        <v>26</v>
      </c>
      <c r="U9" s="14" t="s">
        <v>27</v>
      </c>
      <c r="V9" s="14">
        <v>16084</v>
      </c>
      <c r="W9" s="14">
        <v>158562</v>
      </c>
      <c r="X9" s="14">
        <v>0.6063556405353728</v>
      </c>
      <c r="Y9" s="25" t="s">
        <v>18</v>
      </c>
      <c r="Z9" s="27"/>
      <c r="AC9" s="26">
        <v>53</v>
      </c>
      <c r="AD9" s="14" t="s">
        <v>19</v>
      </c>
      <c r="AE9" s="14" t="s">
        <v>28</v>
      </c>
      <c r="AF9" s="14">
        <v>368</v>
      </c>
      <c r="AG9" s="14">
        <v>259455</v>
      </c>
      <c r="AH9" s="14">
        <v>0.9921797323135755</v>
      </c>
      <c r="AI9" s="25"/>
      <c r="AJ9" s="27"/>
    </row>
    <row r="10" spans="2:36" s="5" customFormat="1" ht="21.75" customHeight="1">
      <c r="B10" s="19">
        <v>5</v>
      </c>
      <c r="C10" s="20" t="s">
        <v>26</v>
      </c>
      <c r="D10" s="20" t="s">
        <v>27</v>
      </c>
      <c r="E10" s="21">
        <v>16084</v>
      </c>
      <c r="F10" s="22"/>
      <c r="G10" s="23"/>
      <c r="H10" s="2"/>
      <c r="I10" s="2"/>
      <c r="J10" s="14">
        <v>2</v>
      </c>
      <c r="K10" s="14" t="s">
        <v>16</v>
      </c>
      <c r="L10" s="14" t="s">
        <v>29</v>
      </c>
      <c r="M10" s="14">
        <v>13203</v>
      </c>
      <c r="N10" s="14">
        <v>171765</v>
      </c>
      <c r="O10" s="48">
        <f t="shared" si="0"/>
        <v>0.6568451242829828</v>
      </c>
      <c r="P10" s="25"/>
      <c r="Q10" s="4"/>
      <c r="S10" s="26">
        <v>2</v>
      </c>
      <c r="T10" s="14" t="s">
        <v>16</v>
      </c>
      <c r="U10" s="14" t="s">
        <v>29</v>
      </c>
      <c r="V10" s="14">
        <v>13203</v>
      </c>
      <c r="W10" s="14">
        <v>171765</v>
      </c>
      <c r="X10" s="14">
        <v>0.6568451242829828</v>
      </c>
      <c r="Y10" s="25" t="s">
        <v>18</v>
      </c>
      <c r="Z10" s="27"/>
      <c r="AC10" s="26"/>
      <c r="AD10" s="28" t="s">
        <v>30</v>
      </c>
      <c r="AE10" s="14"/>
      <c r="AF10" s="14"/>
      <c r="AG10" s="14"/>
      <c r="AH10" s="14"/>
      <c r="AI10" s="25"/>
      <c r="AJ10" s="27"/>
    </row>
    <row r="11" spans="2:36" s="5" customFormat="1" ht="21.75" customHeight="1">
      <c r="B11" s="19">
        <v>6</v>
      </c>
      <c r="C11" s="20" t="s">
        <v>26</v>
      </c>
      <c r="D11" s="20" t="s">
        <v>42</v>
      </c>
      <c r="E11" s="21">
        <v>3700</v>
      </c>
      <c r="F11" s="22"/>
      <c r="G11" s="23"/>
      <c r="H11" s="2"/>
      <c r="I11" s="2"/>
      <c r="J11" s="14">
        <v>9</v>
      </c>
      <c r="K11" s="14" t="s">
        <v>19</v>
      </c>
      <c r="L11" s="14" t="s">
        <v>23</v>
      </c>
      <c r="M11" s="14">
        <v>11031</v>
      </c>
      <c r="N11" s="14">
        <v>182796</v>
      </c>
      <c r="O11" s="48">
        <f t="shared" si="0"/>
        <v>0.6990286806883366</v>
      </c>
      <c r="P11" s="25"/>
      <c r="Q11" s="4"/>
      <c r="S11" s="26">
        <v>9</v>
      </c>
      <c r="T11" s="14" t="s">
        <v>19</v>
      </c>
      <c r="U11" s="14" t="s">
        <v>23</v>
      </c>
      <c r="V11" s="14">
        <v>11031</v>
      </c>
      <c r="W11" s="14">
        <v>182796</v>
      </c>
      <c r="X11" s="14">
        <v>0.6990286806883366</v>
      </c>
      <c r="Y11" s="25" t="s">
        <v>18</v>
      </c>
      <c r="Z11" s="27"/>
      <c r="AC11" s="26">
        <v>3</v>
      </c>
      <c r="AD11" s="14" t="s">
        <v>16</v>
      </c>
      <c r="AE11" s="14" t="s">
        <v>17</v>
      </c>
      <c r="AF11" s="14">
        <v>70338</v>
      </c>
      <c r="AG11" s="14">
        <v>70338</v>
      </c>
      <c r="AH11" s="14">
        <v>0.2689789674952199</v>
      </c>
      <c r="AI11" s="25"/>
      <c r="AJ11" s="27"/>
    </row>
    <row r="12" spans="2:36" s="5" customFormat="1" ht="21.75" customHeight="1">
      <c r="B12" s="19">
        <v>7</v>
      </c>
      <c r="C12" s="20" t="s">
        <v>36</v>
      </c>
      <c r="D12" s="20" t="s">
        <v>37</v>
      </c>
      <c r="E12" s="21">
        <v>6878</v>
      </c>
      <c r="F12" s="22"/>
      <c r="G12" s="23"/>
      <c r="H12" s="2"/>
      <c r="I12" s="2"/>
      <c r="J12" s="14">
        <v>13</v>
      </c>
      <c r="K12" s="14" t="s">
        <v>26</v>
      </c>
      <c r="L12" s="14" t="s">
        <v>31</v>
      </c>
      <c r="M12" s="14">
        <v>10200</v>
      </c>
      <c r="N12" s="14">
        <v>192996</v>
      </c>
      <c r="O12" s="48">
        <f t="shared" si="0"/>
        <v>0.7380344168260038</v>
      </c>
      <c r="P12" s="25"/>
      <c r="Q12" s="4"/>
      <c r="S12" s="26">
        <v>13</v>
      </c>
      <c r="T12" s="14" t="s">
        <v>26</v>
      </c>
      <c r="U12" s="14" t="s">
        <v>31</v>
      </c>
      <c r="V12" s="14">
        <v>10200</v>
      </c>
      <c r="W12" s="14">
        <v>192996</v>
      </c>
      <c r="X12" s="14">
        <v>0.7380344168260038</v>
      </c>
      <c r="Y12" s="25" t="s">
        <v>18</v>
      </c>
      <c r="Z12" s="27"/>
      <c r="AC12" s="26">
        <v>2</v>
      </c>
      <c r="AD12" s="14" t="s">
        <v>16</v>
      </c>
      <c r="AE12" s="14" t="s">
        <v>29</v>
      </c>
      <c r="AF12" s="14">
        <v>13203</v>
      </c>
      <c r="AG12" s="14">
        <v>171765</v>
      </c>
      <c r="AH12" s="14">
        <v>0.6568451242829828</v>
      </c>
      <c r="AI12" s="25"/>
      <c r="AJ12" s="27"/>
    </row>
    <row r="13" spans="2:36" s="5" customFormat="1" ht="21.75" customHeight="1">
      <c r="B13" s="19">
        <v>8</v>
      </c>
      <c r="C13" s="20" t="s">
        <v>32</v>
      </c>
      <c r="D13" s="20" t="s">
        <v>33</v>
      </c>
      <c r="E13" s="21">
        <v>8005</v>
      </c>
      <c r="F13" s="22"/>
      <c r="G13" s="23"/>
      <c r="H13" s="2"/>
      <c r="I13" s="2"/>
      <c r="J13" s="14">
        <v>8</v>
      </c>
      <c r="K13" s="14" t="s">
        <v>32</v>
      </c>
      <c r="L13" s="14" t="s">
        <v>33</v>
      </c>
      <c r="M13" s="14">
        <v>8005</v>
      </c>
      <c r="N13" s="14">
        <v>201001</v>
      </c>
      <c r="O13" s="48">
        <f t="shared" si="0"/>
        <v>0.7686462715105162</v>
      </c>
      <c r="P13" s="25"/>
      <c r="Q13" s="4"/>
      <c r="S13" s="26">
        <v>8</v>
      </c>
      <c r="T13" s="14" t="s">
        <v>32</v>
      </c>
      <c r="U13" s="14" t="s">
        <v>33</v>
      </c>
      <c r="V13" s="14">
        <v>8005</v>
      </c>
      <c r="W13" s="14">
        <v>201001</v>
      </c>
      <c r="X13" s="14">
        <v>0.7686462715105162</v>
      </c>
      <c r="Y13" s="25" t="s">
        <v>18</v>
      </c>
      <c r="Z13" s="27"/>
      <c r="AC13" s="26">
        <v>31</v>
      </c>
      <c r="AD13" s="14" t="s">
        <v>16</v>
      </c>
      <c r="AE13" s="14" t="s">
        <v>34</v>
      </c>
      <c r="AF13" s="14">
        <v>4338</v>
      </c>
      <c r="AG13" s="14">
        <v>218634</v>
      </c>
      <c r="AH13" s="14">
        <v>0.836076481835564</v>
      </c>
      <c r="AI13" s="25"/>
      <c r="AJ13" s="27"/>
    </row>
    <row r="14" spans="2:36" s="5" customFormat="1" ht="21.75" customHeight="1">
      <c r="B14" s="19">
        <v>9</v>
      </c>
      <c r="C14" s="20" t="s">
        <v>19</v>
      </c>
      <c r="D14" s="20" t="s">
        <v>23</v>
      </c>
      <c r="E14" s="21">
        <v>11031</v>
      </c>
      <c r="F14" s="22"/>
      <c r="G14" s="23"/>
      <c r="H14" s="2"/>
      <c r="I14" s="2"/>
      <c r="J14" s="14">
        <v>7</v>
      </c>
      <c r="K14" s="14" t="s">
        <v>36</v>
      </c>
      <c r="L14" s="14" t="s">
        <v>37</v>
      </c>
      <c r="M14" s="14">
        <v>6878</v>
      </c>
      <c r="N14" s="14">
        <v>207879</v>
      </c>
      <c r="O14" s="48">
        <f t="shared" si="0"/>
        <v>0.7949483747609942</v>
      </c>
      <c r="P14" s="25"/>
      <c r="Q14" s="4"/>
      <c r="S14" s="26">
        <v>7</v>
      </c>
      <c r="T14" s="14" t="s">
        <v>36</v>
      </c>
      <c r="U14" s="14" t="s">
        <v>37</v>
      </c>
      <c r="V14" s="14">
        <v>6878</v>
      </c>
      <c r="W14" s="14">
        <v>207879</v>
      </c>
      <c r="X14" s="14">
        <v>0.7949483747609942</v>
      </c>
      <c r="Y14" s="25" t="s">
        <v>18</v>
      </c>
      <c r="Z14" s="27"/>
      <c r="AC14" s="26">
        <v>49</v>
      </c>
      <c r="AD14" s="14" t="s">
        <v>16</v>
      </c>
      <c r="AE14" s="14" t="s">
        <v>38</v>
      </c>
      <c r="AF14" s="14">
        <v>1857</v>
      </c>
      <c r="AG14" s="14">
        <v>236227</v>
      </c>
      <c r="AH14" s="14">
        <v>0.9033537284894837</v>
      </c>
      <c r="AI14" s="25"/>
      <c r="AJ14" s="27"/>
    </row>
    <row r="15" spans="2:36" s="5" customFormat="1" ht="21.75" customHeight="1">
      <c r="B15" s="19">
        <v>10</v>
      </c>
      <c r="C15" s="20" t="s">
        <v>19</v>
      </c>
      <c r="D15" s="20" t="s">
        <v>24</v>
      </c>
      <c r="E15" s="21">
        <v>994</v>
      </c>
      <c r="F15" s="22"/>
      <c r="G15" s="23"/>
      <c r="H15" s="2"/>
      <c r="I15" s="2"/>
      <c r="J15" s="14">
        <v>25</v>
      </c>
      <c r="K15" s="14" t="s">
        <v>26</v>
      </c>
      <c r="L15" s="14" t="s">
        <v>39</v>
      </c>
      <c r="M15" s="14">
        <v>6417</v>
      </c>
      <c r="N15" s="14">
        <v>214296</v>
      </c>
      <c r="O15" s="48">
        <f t="shared" si="0"/>
        <v>0.8194875717017208</v>
      </c>
      <c r="P15" s="25"/>
      <c r="Q15" s="4"/>
      <c r="S15" s="26">
        <v>25</v>
      </c>
      <c r="T15" s="14" t="s">
        <v>26</v>
      </c>
      <c r="U15" s="14" t="s">
        <v>39</v>
      </c>
      <c r="V15" s="14">
        <v>6417</v>
      </c>
      <c r="W15" s="14">
        <v>214296</v>
      </c>
      <c r="X15" s="14">
        <v>0.8194875717017208</v>
      </c>
      <c r="Y15" s="25" t="s">
        <v>35</v>
      </c>
      <c r="Z15" s="27"/>
      <c r="AC15" s="26">
        <v>16</v>
      </c>
      <c r="AD15" s="14" t="s">
        <v>16</v>
      </c>
      <c r="AE15" s="14" t="s">
        <v>40</v>
      </c>
      <c r="AF15" s="14">
        <v>1612</v>
      </c>
      <c r="AG15" s="14">
        <v>239541</v>
      </c>
      <c r="AH15" s="14">
        <v>0.9160267686424474</v>
      </c>
      <c r="AI15" s="25"/>
      <c r="AJ15" s="27"/>
    </row>
    <row r="16" spans="2:36" s="5" customFormat="1" ht="21.75" customHeight="1">
      <c r="B16" s="19">
        <v>11</v>
      </c>
      <c r="C16" s="20" t="s">
        <v>21</v>
      </c>
      <c r="D16" s="20" t="s">
        <v>52</v>
      </c>
      <c r="E16" s="21">
        <v>1446</v>
      </c>
      <c r="F16" s="22"/>
      <c r="G16" s="23"/>
      <c r="H16" s="2"/>
      <c r="I16" s="2"/>
      <c r="J16" s="14">
        <v>31</v>
      </c>
      <c r="K16" s="14" t="s">
        <v>16</v>
      </c>
      <c r="L16" s="14" t="s">
        <v>34</v>
      </c>
      <c r="M16" s="14">
        <v>4338</v>
      </c>
      <c r="N16" s="14">
        <v>218634</v>
      </c>
      <c r="O16" s="48">
        <f t="shared" si="0"/>
        <v>0.836076481835564</v>
      </c>
      <c r="P16" s="25"/>
      <c r="Q16" s="4"/>
      <c r="S16" s="26">
        <v>31</v>
      </c>
      <c r="T16" s="14" t="s">
        <v>16</v>
      </c>
      <c r="U16" s="14" t="s">
        <v>34</v>
      </c>
      <c r="V16" s="14">
        <v>4338</v>
      </c>
      <c r="W16" s="14">
        <v>218634</v>
      </c>
      <c r="X16" s="14">
        <v>0.836076481835564</v>
      </c>
      <c r="Y16" s="25" t="s">
        <v>35</v>
      </c>
      <c r="Z16" s="27"/>
      <c r="AC16" s="26">
        <v>38</v>
      </c>
      <c r="AD16" s="14" t="s">
        <v>16</v>
      </c>
      <c r="AE16" s="14" t="s">
        <v>41</v>
      </c>
      <c r="AF16" s="14">
        <v>1230</v>
      </c>
      <c r="AG16" s="14">
        <v>246800</v>
      </c>
      <c r="AH16" s="14">
        <v>0.9437858508604207</v>
      </c>
      <c r="AI16" s="25"/>
      <c r="AJ16" s="27"/>
    </row>
    <row r="17" spans="2:36" s="5" customFormat="1" ht="21.75" customHeight="1">
      <c r="B17" s="19">
        <v>12</v>
      </c>
      <c r="C17" s="20" t="s">
        <v>26</v>
      </c>
      <c r="D17" s="20" t="s">
        <v>72</v>
      </c>
      <c r="E17" s="21">
        <v>159</v>
      </c>
      <c r="F17" s="22"/>
      <c r="G17" s="23"/>
      <c r="H17" s="2"/>
      <c r="I17" s="2"/>
      <c r="J17" s="14">
        <v>6</v>
      </c>
      <c r="K17" s="14" t="s">
        <v>26</v>
      </c>
      <c r="L17" s="14" t="s">
        <v>42</v>
      </c>
      <c r="M17" s="14">
        <v>3700</v>
      </c>
      <c r="N17" s="14">
        <v>222334</v>
      </c>
      <c r="O17" s="48">
        <f t="shared" si="0"/>
        <v>0.850225621414914</v>
      </c>
      <c r="P17" s="25"/>
      <c r="Q17" s="4"/>
      <c r="S17" s="26">
        <v>6</v>
      </c>
      <c r="T17" s="14" t="s">
        <v>26</v>
      </c>
      <c r="U17" s="14" t="s">
        <v>42</v>
      </c>
      <c r="V17" s="14">
        <v>3700</v>
      </c>
      <c r="W17" s="14">
        <v>222334</v>
      </c>
      <c r="X17" s="14">
        <v>0.850225621414914</v>
      </c>
      <c r="Y17" s="25" t="s">
        <v>35</v>
      </c>
      <c r="Z17" s="27"/>
      <c r="AC17" s="26">
        <v>19</v>
      </c>
      <c r="AD17" s="14" t="s">
        <v>16</v>
      </c>
      <c r="AE17" s="14" t="s">
        <v>43</v>
      </c>
      <c r="AF17" s="14">
        <v>1041</v>
      </c>
      <c r="AG17" s="14">
        <v>252479</v>
      </c>
      <c r="AH17" s="14">
        <v>0.9655028680688337</v>
      </c>
      <c r="AI17" s="25"/>
      <c r="AJ17" s="27"/>
    </row>
    <row r="18" spans="2:36" s="5" customFormat="1" ht="21.75" customHeight="1">
      <c r="B18" s="19">
        <v>13</v>
      </c>
      <c r="C18" s="20" t="s">
        <v>26</v>
      </c>
      <c r="D18" s="20" t="s">
        <v>31</v>
      </c>
      <c r="E18" s="21">
        <v>10200</v>
      </c>
      <c r="F18" s="22"/>
      <c r="G18" s="23"/>
      <c r="H18" s="2"/>
      <c r="I18" s="2"/>
      <c r="J18" s="14">
        <v>35</v>
      </c>
      <c r="K18" s="14" t="s">
        <v>32</v>
      </c>
      <c r="L18" s="14" t="s">
        <v>44</v>
      </c>
      <c r="M18" s="14">
        <v>3129</v>
      </c>
      <c r="N18" s="14">
        <v>225463</v>
      </c>
      <c r="O18" s="48">
        <f t="shared" si="0"/>
        <v>0.8621912045889102</v>
      </c>
      <c r="P18" s="25"/>
      <c r="Q18" s="4"/>
      <c r="S18" s="26">
        <v>35</v>
      </c>
      <c r="T18" s="14" t="s">
        <v>32</v>
      </c>
      <c r="U18" s="14" t="s">
        <v>44</v>
      </c>
      <c r="V18" s="14">
        <v>3129</v>
      </c>
      <c r="W18" s="14">
        <v>225463</v>
      </c>
      <c r="X18" s="14">
        <v>0.8621912045889102</v>
      </c>
      <c r="Y18" s="25" t="s">
        <v>35</v>
      </c>
      <c r="Z18" s="27"/>
      <c r="AC18" s="26">
        <v>26</v>
      </c>
      <c r="AD18" s="14" t="s">
        <v>16</v>
      </c>
      <c r="AE18" s="14" t="s">
        <v>45</v>
      </c>
      <c r="AF18" s="14">
        <v>600</v>
      </c>
      <c r="AG18" s="14">
        <v>257266</v>
      </c>
      <c r="AH18" s="14">
        <v>0.9838087954110899</v>
      </c>
      <c r="AI18" s="25"/>
      <c r="AJ18" s="27"/>
    </row>
    <row r="19" spans="2:36" s="5" customFormat="1" ht="21.75" customHeight="1">
      <c r="B19" s="19">
        <v>14</v>
      </c>
      <c r="C19" s="20" t="s">
        <v>32</v>
      </c>
      <c r="D19" s="20" t="s">
        <v>57</v>
      </c>
      <c r="E19" s="21">
        <v>1606</v>
      </c>
      <c r="F19" s="22"/>
      <c r="G19" s="23"/>
      <c r="H19" s="2"/>
      <c r="I19" s="2"/>
      <c r="J19" s="14">
        <v>22</v>
      </c>
      <c r="K19" s="14" t="s">
        <v>32</v>
      </c>
      <c r="L19" s="14" t="s">
        <v>46</v>
      </c>
      <c r="M19" s="14">
        <v>2787</v>
      </c>
      <c r="N19" s="14">
        <v>228250</v>
      </c>
      <c r="O19" s="48">
        <f t="shared" si="0"/>
        <v>0.872848948374761</v>
      </c>
      <c r="P19" s="25"/>
      <c r="Q19" s="4"/>
      <c r="S19" s="26">
        <v>22</v>
      </c>
      <c r="T19" s="14" t="s">
        <v>32</v>
      </c>
      <c r="U19" s="14" t="s">
        <v>46</v>
      </c>
      <c r="V19" s="14">
        <v>2787</v>
      </c>
      <c r="W19" s="14">
        <v>228250</v>
      </c>
      <c r="X19" s="14">
        <v>0.872848948374761</v>
      </c>
      <c r="Y19" s="25" t="s">
        <v>35</v>
      </c>
      <c r="Z19" s="27"/>
      <c r="AC19" s="26">
        <v>42</v>
      </c>
      <c r="AD19" s="14" t="s">
        <v>16</v>
      </c>
      <c r="AE19" s="14" t="s">
        <v>47</v>
      </c>
      <c r="AF19" s="14">
        <v>359</v>
      </c>
      <c r="AG19" s="14">
        <v>259814</v>
      </c>
      <c r="AH19" s="14">
        <v>0.9935525812619503</v>
      </c>
      <c r="AI19" s="25"/>
      <c r="AJ19" s="27"/>
    </row>
    <row r="20" spans="2:36" s="5" customFormat="1" ht="21.75" customHeight="1">
      <c r="B20" s="19">
        <v>15</v>
      </c>
      <c r="C20" s="20" t="s">
        <v>32</v>
      </c>
      <c r="D20" s="20" t="s">
        <v>73</v>
      </c>
      <c r="E20" s="21">
        <v>432</v>
      </c>
      <c r="F20" s="22"/>
      <c r="G20" s="23"/>
      <c r="H20" s="2"/>
      <c r="I20" s="2"/>
      <c r="J20" s="14">
        <v>43</v>
      </c>
      <c r="K20" s="14" t="s">
        <v>36</v>
      </c>
      <c r="L20" s="14" t="s">
        <v>48</v>
      </c>
      <c r="M20" s="14">
        <v>2258</v>
      </c>
      <c r="N20" s="14">
        <v>230508</v>
      </c>
      <c r="O20" s="48">
        <f t="shared" si="0"/>
        <v>0.8814837476099426</v>
      </c>
      <c r="P20" s="25"/>
      <c r="Q20" s="4"/>
      <c r="S20" s="26">
        <v>43</v>
      </c>
      <c r="T20" s="14" t="s">
        <v>36</v>
      </c>
      <c r="U20" s="14" t="s">
        <v>48</v>
      </c>
      <c r="V20" s="14">
        <v>2258</v>
      </c>
      <c r="W20" s="14">
        <v>230508</v>
      </c>
      <c r="X20" s="14">
        <v>0.8814837476099426</v>
      </c>
      <c r="Y20" s="25" t="s">
        <v>35</v>
      </c>
      <c r="Z20" s="27"/>
      <c r="AC20" s="26"/>
      <c r="AD20" s="28" t="s">
        <v>49</v>
      </c>
      <c r="AE20" s="14"/>
      <c r="AF20" s="14"/>
      <c r="AG20" s="14"/>
      <c r="AH20" s="14"/>
      <c r="AI20" s="25"/>
      <c r="AJ20" s="27"/>
    </row>
    <row r="21" spans="2:36" s="5" customFormat="1" ht="21.75" customHeight="1">
      <c r="B21" s="19">
        <v>16</v>
      </c>
      <c r="C21" s="20" t="s">
        <v>16</v>
      </c>
      <c r="D21" s="20" t="s">
        <v>40</v>
      </c>
      <c r="E21" s="21">
        <v>1612</v>
      </c>
      <c r="F21" s="22"/>
      <c r="G21" s="23"/>
      <c r="H21" s="2"/>
      <c r="I21" s="2"/>
      <c r="J21" s="14">
        <v>36</v>
      </c>
      <c r="K21" s="14" t="s">
        <v>26</v>
      </c>
      <c r="L21" s="14" t="s">
        <v>50</v>
      </c>
      <c r="M21" s="14">
        <v>1937</v>
      </c>
      <c r="N21" s="14">
        <v>232445</v>
      </c>
      <c r="O21" s="48">
        <f t="shared" si="0"/>
        <v>0.8888910133843212</v>
      </c>
      <c r="P21" s="25"/>
      <c r="Q21" s="4"/>
      <c r="S21" s="26">
        <v>36</v>
      </c>
      <c r="T21" s="14" t="s">
        <v>26</v>
      </c>
      <c r="U21" s="14" t="s">
        <v>50</v>
      </c>
      <c r="V21" s="14">
        <v>1937</v>
      </c>
      <c r="W21" s="14">
        <v>232445</v>
      </c>
      <c r="X21" s="14">
        <v>0.8888910133843212</v>
      </c>
      <c r="Y21" s="25" t="s">
        <v>35</v>
      </c>
      <c r="Z21" s="27"/>
      <c r="AC21" s="26">
        <v>4</v>
      </c>
      <c r="AD21" s="14" t="s">
        <v>21</v>
      </c>
      <c r="AE21" s="14" t="s">
        <v>22</v>
      </c>
      <c r="AF21" s="14">
        <v>39954</v>
      </c>
      <c r="AG21" s="14">
        <v>110292</v>
      </c>
      <c r="AH21" s="14">
        <v>0.4217667304015296</v>
      </c>
      <c r="AI21" s="25"/>
      <c r="AJ21" s="27"/>
    </row>
    <row r="22" spans="2:36" s="5" customFormat="1" ht="21.75" customHeight="1">
      <c r="B22" s="19">
        <v>17</v>
      </c>
      <c r="C22" s="20" t="s">
        <v>21</v>
      </c>
      <c r="D22" s="20" t="s">
        <v>62</v>
      </c>
      <c r="E22" s="21">
        <v>271</v>
      </c>
      <c r="F22" s="22"/>
      <c r="G22" s="23"/>
      <c r="H22" s="2"/>
      <c r="I22" s="2"/>
      <c r="J22" s="14">
        <v>41</v>
      </c>
      <c r="K22" s="14" t="s">
        <v>26</v>
      </c>
      <c r="L22" s="14" t="s">
        <v>51</v>
      </c>
      <c r="M22" s="14">
        <v>1925</v>
      </c>
      <c r="N22" s="14">
        <v>234370</v>
      </c>
      <c r="O22" s="48">
        <f t="shared" si="0"/>
        <v>0.8962523900573613</v>
      </c>
      <c r="P22" s="25"/>
      <c r="Q22" s="4"/>
      <c r="S22" s="26">
        <v>41</v>
      </c>
      <c r="T22" s="14" t="s">
        <v>26</v>
      </c>
      <c r="U22" s="14" t="s">
        <v>51</v>
      </c>
      <c r="V22" s="14">
        <v>1925</v>
      </c>
      <c r="W22" s="14">
        <v>234370</v>
      </c>
      <c r="X22" s="14">
        <v>0.8962523900573613</v>
      </c>
      <c r="Y22" s="25" t="s">
        <v>35</v>
      </c>
      <c r="Z22" s="27"/>
      <c r="AC22" s="26">
        <v>11</v>
      </c>
      <c r="AD22" s="14" t="s">
        <v>21</v>
      </c>
      <c r="AE22" s="14" t="s">
        <v>52</v>
      </c>
      <c r="AF22" s="14">
        <v>1446</v>
      </c>
      <c r="AG22" s="14">
        <v>244169</v>
      </c>
      <c r="AH22" s="14">
        <v>0.9337246653919694</v>
      </c>
      <c r="AI22" s="25"/>
      <c r="AJ22" s="27"/>
    </row>
    <row r="23" spans="2:36" s="5" customFormat="1" ht="21.75" customHeight="1">
      <c r="B23" s="19">
        <v>18</v>
      </c>
      <c r="C23" s="20" t="s">
        <v>21</v>
      </c>
      <c r="D23" s="20" t="s">
        <v>63</v>
      </c>
      <c r="E23" s="21">
        <v>58</v>
      </c>
      <c r="F23" s="22"/>
      <c r="G23" s="23"/>
      <c r="H23" s="2"/>
      <c r="I23" s="2"/>
      <c r="J23" s="14">
        <v>49</v>
      </c>
      <c r="K23" s="14" t="s">
        <v>16</v>
      </c>
      <c r="L23" s="14" t="s">
        <v>38</v>
      </c>
      <c r="M23" s="14">
        <v>1857</v>
      </c>
      <c r="N23" s="14">
        <v>236227</v>
      </c>
      <c r="O23" s="48">
        <f t="shared" si="0"/>
        <v>0.9033537284894837</v>
      </c>
      <c r="P23" s="25"/>
      <c r="Q23" s="4"/>
      <c r="S23" s="26">
        <v>49</v>
      </c>
      <c r="T23" s="14" t="s">
        <v>16</v>
      </c>
      <c r="U23" s="14" t="s">
        <v>38</v>
      </c>
      <c r="V23" s="14">
        <v>1857</v>
      </c>
      <c r="W23" s="14">
        <v>236227</v>
      </c>
      <c r="X23" s="14">
        <v>0.9033537284894837</v>
      </c>
      <c r="Y23" s="25" t="s">
        <v>25</v>
      </c>
      <c r="Z23" s="27"/>
      <c r="AC23" s="26">
        <v>47</v>
      </c>
      <c r="AD23" s="14" t="s">
        <v>21</v>
      </c>
      <c r="AE23" s="14" t="s">
        <v>53</v>
      </c>
      <c r="AF23" s="14">
        <v>1401</v>
      </c>
      <c r="AG23" s="14">
        <v>245570</v>
      </c>
      <c r="AH23" s="14">
        <v>0.9390822179732313</v>
      </c>
      <c r="AI23" s="25"/>
      <c r="AJ23" s="27"/>
    </row>
    <row r="24" spans="2:36" s="5" customFormat="1" ht="21.75" customHeight="1">
      <c r="B24" s="19">
        <v>19</v>
      </c>
      <c r="C24" s="20" t="s">
        <v>16</v>
      </c>
      <c r="D24" s="20" t="s">
        <v>43</v>
      </c>
      <c r="E24" s="21">
        <v>1041</v>
      </c>
      <c r="F24" s="22"/>
      <c r="G24" s="23"/>
      <c r="H24" s="2"/>
      <c r="I24" s="2"/>
      <c r="J24" s="14">
        <v>39</v>
      </c>
      <c r="K24" s="14" t="s">
        <v>26</v>
      </c>
      <c r="L24" s="14" t="s">
        <v>54</v>
      </c>
      <c r="M24" s="14">
        <v>1702</v>
      </c>
      <c r="N24" s="14">
        <v>237929</v>
      </c>
      <c r="O24" s="48">
        <f t="shared" si="0"/>
        <v>0.9098623326959847</v>
      </c>
      <c r="P24" s="25"/>
      <c r="Q24" s="4"/>
      <c r="S24" s="26">
        <v>39</v>
      </c>
      <c r="T24" s="14" t="s">
        <v>26</v>
      </c>
      <c r="U24" s="14" t="s">
        <v>54</v>
      </c>
      <c r="V24" s="14">
        <v>1702</v>
      </c>
      <c r="W24" s="14">
        <v>237929</v>
      </c>
      <c r="X24" s="14">
        <v>0.9098623326959847</v>
      </c>
      <c r="Y24" s="25" t="s">
        <v>25</v>
      </c>
      <c r="Z24" s="27"/>
      <c r="AC24" s="26">
        <v>52</v>
      </c>
      <c r="AD24" s="14" t="s">
        <v>21</v>
      </c>
      <c r="AE24" s="14" t="s">
        <v>55</v>
      </c>
      <c r="AF24" s="14">
        <v>1216</v>
      </c>
      <c r="AG24" s="14">
        <v>248016</v>
      </c>
      <c r="AH24" s="14">
        <v>0.9484359464627151</v>
      </c>
      <c r="AI24" s="25"/>
      <c r="AJ24" s="27"/>
    </row>
    <row r="25" spans="2:36" s="5" customFormat="1" ht="21.75" customHeight="1">
      <c r="B25" s="19">
        <v>20</v>
      </c>
      <c r="C25" s="20" t="s">
        <v>26</v>
      </c>
      <c r="D25" s="20" t="s">
        <v>71</v>
      </c>
      <c r="E25" s="21">
        <v>206</v>
      </c>
      <c r="F25" s="22"/>
      <c r="G25" s="23"/>
      <c r="H25" s="2"/>
      <c r="I25" s="2"/>
      <c r="J25" s="14">
        <v>16</v>
      </c>
      <c r="K25" s="14" t="s">
        <v>16</v>
      </c>
      <c r="L25" s="14" t="s">
        <v>40</v>
      </c>
      <c r="M25" s="14">
        <v>1612</v>
      </c>
      <c r="N25" s="14">
        <v>239541</v>
      </c>
      <c r="O25" s="48">
        <f t="shared" si="0"/>
        <v>0.9160267686424474</v>
      </c>
      <c r="P25" s="25"/>
      <c r="Q25" s="4"/>
      <c r="S25" s="26">
        <v>16</v>
      </c>
      <c r="T25" s="14" t="s">
        <v>16</v>
      </c>
      <c r="U25" s="14" t="s">
        <v>40</v>
      </c>
      <c r="V25" s="14">
        <v>1612</v>
      </c>
      <c r="W25" s="14">
        <v>239541</v>
      </c>
      <c r="X25" s="14">
        <v>0.9160267686424474</v>
      </c>
      <c r="Y25" s="25" t="s">
        <v>25</v>
      </c>
      <c r="Z25" s="27"/>
      <c r="AC25" s="26">
        <v>30</v>
      </c>
      <c r="AD25" s="14" t="s">
        <v>21</v>
      </c>
      <c r="AE25" s="14" t="s">
        <v>56</v>
      </c>
      <c r="AF25" s="14">
        <v>1204</v>
      </c>
      <c r="AG25" s="14">
        <v>249220</v>
      </c>
      <c r="AH25" s="14">
        <v>0.9530401529636712</v>
      </c>
      <c r="AI25" s="25"/>
      <c r="AJ25" s="27"/>
    </row>
    <row r="26" spans="2:36" s="5" customFormat="1" ht="21.75" customHeight="1">
      <c r="B26" s="19">
        <v>21</v>
      </c>
      <c r="C26" s="20" t="s">
        <v>36</v>
      </c>
      <c r="D26" s="20" t="s">
        <v>69</v>
      </c>
      <c r="E26" s="21">
        <v>772</v>
      </c>
      <c r="F26" s="22"/>
      <c r="G26" s="23"/>
      <c r="H26" s="2"/>
      <c r="I26" s="2"/>
      <c r="J26" s="14">
        <v>14</v>
      </c>
      <c r="K26" s="14" t="s">
        <v>32</v>
      </c>
      <c r="L26" s="14" t="s">
        <v>57</v>
      </c>
      <c r="M26" s="14">
        <v>1606</v>
      </c>
      <c r="N26" s="14">
        <v>241147</v>
      </c>
      <c r="O26" s="48">
        <f t="shared" si="0"/>
        <v>0.9221682600382409</v>
      </c>
      <c r="P26" s="25"/>
      <c r="Q26" s="4"/>
      <c r="S26" s="26">
        <v>14</v>
      </c>
      <c r="T26" s="14" t="s">
        <v>32</v>
      </c>
      <c r="U26" s="14" t="s">
        <v>57</v>
      </c>
      <c r="V26" s="14">
        <v>1606</v>
      </c>
      <c r="W26" s="14">
        <v>241147</v>
      </c>
      <c r="X26" s="14">
        <v>0.9221682600382409</v>
      </c>
      <c r="Y26" s="25" t="s">
        <v>25</v>
      </c>
      <c r="Z26" s="27"/>
      <c r="AC26" s="26">
        <v>27</v>
      </c>
      <c r="AD26" s="14" t="s">
        <v>21</v>
      </c>
      <c r="AE26" s="14" t="s">
        <v>58</v>
      </c>
      <c r="AF26" s="14">
        <v>508</v>
      </c>
      <c r="AG26" s="14">
        <v>257774</v>
      </c>
      <c r="AH26" s="14">
        <v>0.9857514340344168</v>
      </c>
      <c r="AI26" s="25"/>
      <c r="AJ26" s="27"/>
    </row>
    <row r="27" spans="2:36" s="5" customFormat="1" ht="21.75" customHeight="1">
      <c r="B27" s="19">
        <v>22</v>
      </c>
      <c r="C27" s="20" t="s">
        <v>32</v>
      </c>
      <c r="D27" s="20" t="s">
        <v>46</v>
      </c>
      <c r="E27" s="21">
        <v>2787</v>
      </c>
      <c r="F27" s="22"/>
      <c r="G27" s="23"/>
      <c r="H27" s="2"/>
      <c r="I27" s="2"/>
      <c r="J27" s="14">
        <v>33</v>
      </c>
      <c r="K27" s="14" t="s">
        <v>36</v>
      </c>
      <c r="L27" s="14" t="s">
        <v>59</v>
      </c>
      <c r="M27" s="14">
        <v>1576</v>
      </c>
      <c r="N27" s="14">
        <v>242723</v>
      </c>
      <c r="O27" s="48">
        <f t="shared" si="0"/>
        <v>0.9281950286806884</v>
      </c>
      <c r="P27" s="25"/>
      <c r="Q27" s="4"/>
      <c r="S27" s="26">
        <v>33</v>
      </c>
      <c r="T27" s="14" t="s">
        <v>36</v>
      </c>
      <c r="U27" s="14" t="s">
        <v>59</v>
      </c>
      <c r="V27" s="14">
        <v>1576</v>
      </c>
      <c r="W27" s="14">
        <v>242723</v>
      </c>
      <c r="X27" s="14">
        <v>0.9281950286806884</v>
      </c>
      <c r="Y27" s="25" t="s">
        <v>25</v>
      </c>
      <c r="Z27" s="27"/>
      <c r="AC27" s="26">
        <v>37</v>
      </c>
      <c r="AD27" s="14" t="s">
        <v>21</v>
      </c>
      <c r="AE27" s="14" t="s">
        <v>60</v>
      </c>
      <c r="AF27" s="14">
        <v>451</v>
      </c>
      <c r="AG27" s="14">
        <v>258225</v>
      </c>
      <c r="AH27" s="14">
        <v>0.9874760994263863</v>
      </c>
      <c r="AI27" s="25"/>
      <c r="AJ27" s="27"/>
    </row>
    <row r="28" spans="2:36" s="5" customFormat="1" ht="21.75" customHeight="1">
      <c r="B28" s="19">
        <v>23</v>
      </c>
      <c r="C28" s="20" t="s">
        <v>36</v>
      </c>
      <c r="D28" s="20" t="s">
        <v>79</v>
      </c>
      <c r="E28" s="21">
        <v>169</v>
      </c>
      <c r="F28" s="22"/>
      <c r="G28" s="23"/>
      <c r="H28" s="2"/>
      <c r="I28" s="2"/>
      <c r="J28" s="14">
        <v>11</v>
      </c>
      <c r="K28" s="14" t="s">
        <v>21</v>
      </c>
      <c r="L28" s="14" t="s">
        <v>52</v>
      </c>
      <c r="M28" s="14">
        <v>1446</v>
      </c>
      <c r="N28" s="14">
        <v>244169</v>
      </c>
      <c r="O28" s="48">
        <f t="shared" si="0"/>
        <v>0.9337246653919694</v>
      </c>
      <c r="P28" s="25"/>
      <c r="Q28" s="4"/>
      <c r="S28" s="26">
        <v>11</v>
      </c>
      <c r="T28" s="14" t="s">
        <v>21</v>
      </c>
      <c r="U28" s="14" t="s">
        <v>52</v>
      </c>
      <c r="V28" s="14">
        <v>1446</v>
      </c>
      <c r="W28" s="14">
        <v>244169</v>
      </c>
      <c r="X28" s="14">
        <v>0.9337246653919694</v>
      </c>
      <c r="Y28" s="25" t="s">
        <v>25</v>
      </c>
      <c r="Z28" s="27"/>
      <c r="AC28" s="26">
        <v>40</v>
      </c>
      <c r="AD28" s="14" t="s">
        <v>21</v>
      </c>
      <c r="AE28" s="14" t="s">
        <v>61</v>
      </c>
      <c r="AF28" s="14">
        <v>430</v>
      </c>
      <c r="AG28" s="14">
        <v>259087</v>
      </c>
      <c r="AH28" s="14">
        <v>0.9907724665391969</v>
      </c>
      <c r="AI28" s="25"/>
      <c r="AJ28" s="27"/>
    </row>
    <row r="29" spans="2:36" s="5" customFormat="1" ht="21.75" customHeight="1">
      <c r="B29" s="19">
        <v>24</v>
      </c>
      <c r="C29" s="20" t="s">
        <v>26</v>
      </c>
      <c r="D29" s="20" t="s">
        <v>66</v>
      </c>
      <c r="E29" s="21">
        <v>1050</v>
      </c>
      <c r="F29" s="22"/>
      <c r="G29" s="23"/>
      <c r="H29" s="2"/>
      <c r="I29" s="2"/>
      <c r="J29" s="14">
        <v>47</v>
      </c>
      <c r="K29" s="14" t="s">
        <v>21</v>
      </c>
      <c r="L29" s="14" t="s">
        <v>53</v>
      </c>
      <c r="M29" s="14">
        <v>1401</v>
      </c>
      <c r="N29" s="14">
        <v>245570</v>
      </c>
      <c r="O29" s="48">
        <f t="shared" si="0"/>
        <v>0.9390822179732313</v>
      </c>
      <c r="P29" s="25"/>
      <c r="Q29" s="4"/>
      <c r="S29" s="26">
        <v>47</v>
      </c>
      <c r="T29" s="14" t="s">
        <v>21</v>
      </c>
      <c r="U29" s="14" t="s">
        <v>53</v>
      </c>
      <c r="V29" s="14">
        <v>1401</v>
      </c>
      <c r="W29" s="14">
        <v>245570</v>
      </c>
      <c r="X29" s="14">
        <v>0.9390822179732313</v>
      </c>
      <c r="Y29" s="25" t="s">
        <v>25</v>
      </c>
      <c r="Z29" s="27"/>
      <c r="AC29" s="26">
        <v>17</v>
      </c>
      <c r="AD29" s="14" t="s">
        <v>21</v>
      </c>
      <c r="AE29" s="14" t="s">
        <v>62</v>
      </c>
      <c r="AF29" s="14">
        <v>271</v>
      </c>
      <c r="AG29" s="14">
        <v>260085</v>
      </c>
      <c r="AH29" s="14">
        <v>0.9945889101338432</v>
      </c>
      <c r="AI29" s="25"/>
      <c r="AJ29" s="27"/>
    </row>
    <row r="30" spans="2:36" s="5" customFormat="1" ht="21.75" customHeight="1">
      <c r="B30" s="19">
        <v>25</v>
      </c>
      <c r="C30" s="20" t="s">
        <v>26</v>
      </c>
      <c r="D30" s="20" t="s">
        <v>39</v>
      </c>
      <c r="E30" s="21">
        <v>6417</v>
      </c>
      <c r="F30" s="22"/>
      <c r="G30" s="23"/>
      <c r="H30" s="2"/>
      <c r="I30" s="2"/>
      <c r="J30" s="14">
        <v>38</v>
      </c>
      <c r="K30" s="14" t="s">
        <v>16</v>
      </c>
      <c r="L30" s="14" t="s">
        <v>41</v>
      </c>
      <c r="M30" s="14">
        <v>1230</v>
      </c>
      <c r="N30" s="14">
        <v>246800</v>
      </c>
      <c r="O30" s="48">
        <f t="shared" si="0"/>
        <v>0.9437858508604207</v>
      </c>
      <c r="P30" s="25"/>
      <c r="Q30" s="4"/>
      <c r="S30" s="26">
        <v>38</v>
      </c>
      <c r="T30" s="14" t="s">
        <v>16</v>
      </c>
      <c r="U30" s="14" t="s">
        <v>41</v>
      </c>
      <c r="V30" s="14">
        <v>1230</v>
      </c>
      <c r="W30" s="14">
        <v>246800</v>
      </c>
      <c r="X30" s="14">
        <v>0.9437858508604207</v>
      </c>
      <c r="Y30" s="25" t="s">
        <v>25</v>
      </c>
      <c r="Z30" s="27"/>
      <c r="AC30" s="26">
        <v>18</v>
      </c>
      <c r="AD30" s="14" t="s">
        <v>21</v>
      </c>
      <c r="AE30" s="14" t="s">
        <v>63</v>
      </c>
      <c r="AF30" s="14">
        <v>58</v>
      </c>
      <c r="AG30" s="14">
        <v>261455</v>
      </c>
      <c r="AH30" s="14">
        <v>0.9998279158699809</v>
      </c>
      <c r="AI30" s="25"/>
      <c r="AJ30" s="27"/>
    </row>
    <row r="31" spans="2:36" s="5" customFormat="1" ht="21.75" customHeight="1">
      <c r="B31" s="19">
        <v>26</v>
      </c>
      <c r="C31" s="20" t="s">
        <v>16</v>
      </c>
      <c r="D31" s="20" t="s">
        <v>45</v>
      </c>
      <c r="E31" s="21">
        <v>600</v>
      </c>
      <c r="F31" s="22"/>
      <c r="G31" s="23"/>
      <c r="H31" s="2"/>
      <c r="I31" s="2"/>
      <c r="J31" s="14">
        <v>52</v>
      </c>
      <c r="K31" s="14" t="s">
        <v>21</v>
      </c>
      <c r="L31" s="14" t="s">
        <v>55</v>
      </c>
      <c r="M31" s="14">
        <v>1216</v>
      </c>
      <c r="N31" s="14">
        <v>248016</v>
      </c>
      <c r="O31" s="48">
        <f t="shared" si="0"/>
        <v>0.9484359464627151</v>
      </c>
      <c r="P31" s="25"/>
      <c r="Q31" s="4"/>
      <c r="S31" s="26">
        <v>52</v>
      </c>
      <c r="T31" s="14" t="s">
        <v>21</v>
      </c>
      <c r="U31" s="14" t="s">
        <v>55</v>
      </c>
      <c r="V31" s="14">
        <v>1216</v>
      </c>
      <c r="W31" s="14">
        <v>248016</v>
      </c>
      <c r="X31" s="14">
        <v>0.9484359464627151</v>
      </c>
      <c r="Y31" s="25" t="s">
        <v>25</v>
      </c>
      <c r="Z31" s="27"/>
      <c r="AC31" s="26"/>
      <c r="AD31" s="28" t="s">
        <v>64</v>
      </c>
      <c r="AE31" s="14"/>
      <c r="AF31" s="14"/>
      <c r="AG31" s="14"/>
      <c r="AH31" s="14"/>
      <c r="AI31" s="25"/>
      <c r="AJ31" s="27"/>
    </row>
    <row r="32" spans="2:36" s="5" customFormat="1" ht="21.75" customHeight="1">
      <c r="B32" s="19">
        <v>27</v>
      </c>
      <c r="C32" s="20" t="s">
        <v>21</v>
      </c>
      <c r="D32" s="20" t="s">
        <v>58</v>
      </c>
      <c r="E32" s="21">
        <v>508</v>
      </c>
      <c r="F32" s="22"/>
      <c r="G32" s="23"/>
      <c r="H32" s="2"/>
      <c r="I32" s="2"/>
      <c r="J32" s="14">
        <v>30</v>
      </c>
      <c r="K32" s="14" t="s">
        <v>21</v>
      </c>
      <c r="L32" s="14" t="s">
        <v>56</v>
      </c>
      <c r="M32" s="14">
        <v>1204</v>
      </c>
      <c r="N32" s="14">
        <v>249220</v>
      </c>
      <c r="O32" s="48">
        <f t="shared" si="0"/>
        <v>0.9530401529636712</v>
      </c>
      <c r="P32" s="25"/>
      <c r="Q32" s="4"/>
      <c r="S32" s="26">
        <v>30</v>
      </c>
      <c r="T32" s="14" t="s">
        <v>21</v>
      </c>
      <c r="U32" s="14" t="s">
        <v>56</v>
      </c>
      <c r="V32" s="14">
        <v>1204</v>
      </c>
      <c r="W32" s="14">
        <v>249220</v>
      </c>
      <c r="X32" s="14">
        <v>0.9530401529636712</v>
      </c>
      <c r="Y32" s="25" t="s">
        <v>25</v>
      </c>
      <c r="Z32" s="27"/>
      <c r="AC32" s="26">
        <v>5</v>
      </c>
      <c r="AD32" s="14" t="s">
        <v>26</v>
      </c>
      <c r="AE32" s="14" t="s">
        <v>27</v>
      </c>
      <c r="AF32" s="14">
        <v>16084</v>
      </c>
      <c r="AG32" s="14">
        <v>158562</v>
      </c>
      <c r="AH32" s="14">
        <v>0.6063556405353728</v>
      </c>
      <c r="AI32" s="25"/>
      <c r="AJ32" s="27"/>
    </row>
    <row r="33" spans="2:36" s="5" customFormat="1" ht="21.75" customHeight="1">
      <c r="B33" s="19">
        <v>28</v>
      </c>
      <c r="C33" s="20" t="s">
        <v>36</v>
      </c>
      <c r="D33" s="20" t="s">
        <v>77</v>
      </c>
      <c r="E33" s="21">
        <v>249</v>
      </c>
      <c r="F33" s="22"/>
      <c r="G33" s="23"/>
      <c r="H33" s="2"/>
      <c r="I33" s="2"/>
      <c r="J33" s="14">
        <v>45</v>
      </c>
      <c r="K33" s="14" t="s">
        <v>26</v>
      </c>
      <c r="L33" s="14" t="s">
        <v>65</v>
      </c>
      <c r="M33" s="14">
        <v>1168</v>
      </c>
      <c r="N33" s="14">
        <v>250388</v>
      </c>
      <c r="O33" s="48">
        <f t="shared" si="0"/>
        <v>0.9575066921606119</v>
      </c>
      <c r="P33" s="25"/>
      <c r="Q33" s="4"/>
      <c r="S33" s="26">
        <v>45</v>
      </c>
      <c r="T33" s="14" t="s">
        <v>26</v>
      </c>
      <c r="U33" s="14" t="s">
        <v>65</v>
      </c>
      <c r="V33" s="14">
        <v>1168</v>
      </c>
      <c r="W33" s="14">
        <v>250388</v>
      </c>
      <c r="X33" s="14">
        <v>0.9575066921606119</v>
      </c>
      <c r="Y33" s="25" t="s">
        <v>25</v>
      </c>
      <c r="Z33" s="27"/>
      <c r="AC33" s="26">
        <v>13</v>
      </c>
      <c r="AD33" s="14" t="s">
        <v>26</v>
      </c>
      <c r="AE33" s="14" t="s">
        <v>31</v>
      </c>
      <c r="AF33" s="14">
        <v>10200</v>
      </c>
      <c r="AG33" s="14">
        <v>192996</v>
      </c>
      <c r="AH33" s="14">
        <v>0.7380344168260038</v>
      </c>
      <c r="AI33" s="25"/>
      <c r="AJ33" s="27"/>
    </row>
    <row r="34" spans="2:36" s="5" customFormat="1" ht="21.75" customHeight="1">
      <c r="B34" s="19">
        <v>29</v>
      </c>
      <c r="C34" s="20" t="s">
        <v>32</v>
      </c>
      <c r="D34" s="20" t="s">
        <v>80</v>
      </c>
      <c r="E34" s="21">
        <v>105</v>
      </c>
      <c r="F34" s="22"/>
      <c r="G34" s="23"/>
      <c r="H34" s="2"/>
      <c r="I34" s="2"/>
      <c r="J34" s="14">
        <v>24</v>
      </c>
      <c r="K34" s="14" t="s">
        <v>26</v>
      </c>
      <c r="L34" s="14" t="s">
        <v>66</v>
      </c>
      <c r="M34" s="14">
        <v>1050</v>
      </c>
      <c r="N34" s="14">
        <v>251438</v>
      </c>
      <c r="O34" s="48">
        <f t="shared" si="0"/>
        <v>0.9615219885277246</v>
      </c>
      <c r="P34" s="25"/>
      <c r="Q34" s="4"/>
      <c r="S34" s="26">
        <v>24</v>
      </c>
      <c r="T34" s="14" t="s">
        <v>26</v>
      </c>
      <c r="U34" s="14" t="s">
        <v>66</v>
      </c>
      <c r="V34" s="14">
        <v>1050</v>
      </c>
      <c r="W34" s="14">
        <v>251438</v>
      </c>
      <c r="X34" s="14">
        <v>0.9615219885277246</v>
      </c>
      <c r="Y34" s="25" t="s">
        <v>25</v>
      </c>
      <c r="Z34" s="27"/>
      <c r="AC34" s="26">
        <v>25</v>
      </c>
      <c r="AD34" s="14" t="s">
        <v>26</v>
      </c>
      <c r="AE34" s="14" t="s">
        <v>39</v>
      </c>
      <c r="AF34" s="14">
        <v>6417</v>
      </c>
      <c r="AG34" s="14">
        <v>214296</v>
      </c>
      <c r="AH34" s="14">
        <v>0.8194875717017208</v>
      </c>
      <c r="AI34" s="25"/>
      <c r="AJ34" s="27"/>
    </row>
    <row r="35" spans="2:36" s="5" customFormat="1" ht="21.75" customHeight="1">
      <c r="B35" s="19">
        <v>30</v>
      </c>
      <c r="C35" s="20" t="s">
        <v>21</v>
      </c>
      <c r="D35" s="20" t="s">
        <v>56</v>
      </c>
      <c r="E35" s="21">
        <v>1204</v>
      </c>
      <c r="F35" s="22"/>
      <c r="G35" s="23"/>
      <c r="H35" s="2"/>
      <c r="I35" s="2"/>
      <c r="J35" s="14">
        <v>19</v>
      </c>
      <c r="K35" s="14" t="s">
        <v>16</v>
      </c>
      <c r="L35" s="14" t="s">
        <v>43</v>
      </c>
      <c r="M35" s="14">
        <v>1041</v>
      </c>
      <c r="N35" s="14">
        <v>252479</v>
      </c>
      <c r="O35" s="48">
        <f t="shared" si="0"/>
        <v>0.9655028680688337</v>
      </c>
      <c r="P35" s="25"/>
      <c r="Q35" s="4"/>
      <c r="S35" s="26">
        <v>19</v>
      </c>
      <c r="T35" s="14" t="s">
        <v>16</v>
      </c>
      <c r="U35" s="14" t="s">
        <v>43</v>
      </c>
      <c r="V35" s="14">
        <v>1041</v>
      </c>
      <c r="W35" s="14">
        <v>252479</v>
      </c>
      <c r="X35" s="14">
        <v>0.9655028680688337</v>
      </c>
      <c r="Y35" s="25" t="s">
        <v>25</v>
      </c>
      <c r="Z35" s="27"/>
      <c r="AC35" s="26">
        <v>6</v>
      </c>
      <c r="AD35" s="14" t="s">
        <v>26</v>
      </c>
      <c r="AE35" s="14" t="s">
        <v>42</v>
      </c>
      <c r="AF35" s="14">
        <v>3700</v>
      </c>
      <c r="AG35" s="14">
        <v>222334</v>
      </c>
      <c r="AH35" s="14">
        <v>0.850225621414914</v>
      </c>
      <c r="AI35" s="25"/>
      <c r="AJ35" s="27"/>
    </row>
    <row r="36" spans="2:36" s="5" customFormat="1" ht="21.75" customHeight="1">
      <c r="B36" s="19">
        <v>31</v>
      </c>
      <c r="C36" s="20" t="s">
        <v>16</v>
      </c>
      <c r="D36" s="20" t="s">
        <v>34</v>
      </c>
      <c r="E36" s="21">
        <v>4338</v>
      </c>
      <c r="F36" s="22"/>
      <c r="G36" s="23"/>
      <c r="H36" s="2"/>
      <c r="I36" s="2"/>
      <c r="J36" s="14">
        <v>10</v>
      </c>
      <c r="K36" s="14" t="s">
        <v>19</v>
      </c>
      <c r="L36" s="14" t="s">
        <v>24</v>
      </c>
      <c r="M36" s="14">
        <v>994</v>
      </c>
      <c r="N36" s="14">
        <v>253473</v>
      </c>
      <c r="O36" s="48">
        <f t="shared" si="0"/>
        <v>0.9693040152963671</v>
      </c>
      <c r="P36" s="25"/>
      <c r="Q36" s="4"/>
      <c r="S36" s="26">
        <v>10</v>
      </c>
      <c r="T36" s="14" t="s">
        <v>19</v>
      </c>
      <c r="U36" s="14" t="s">
        <v>24</v>
      </c>
      <c r="V36" s="14">
        <v>994</v>
      </c>
      <c r="W36" s="14">
        <v>253473</v>
      </c>
      <c r="X36" s="14">
        <v>0.9693040152963671</v>
      </c>
      <c r="Y36" s="25" t="s">
        <v>25</v>
      </c>
      <c r="Z36" s="27"/>
      <c r="AC36" s="26">
        <v>36</v>
      </c>
      <c r="AD36" s="14" t="s">
        <v>26</v>
      </c>
      <c r="AE36" s="14" t="s">
        <v>50</v>
      </c>
      <c r="AF36" s="14">
        <v>1937</v>
      </c>
      <c r="AG36" s="14">
        <v>232445</v>
      </c>
      <c r="AH36" s="14">
        <v>0.8888910133843212</v>
      </c>
      <c r="AI36" s="25"/>
      <c r="AJ36" s="27"/>
    </row>
    <row r="37" spans="2:36" s="5" customFormat="1" ht="21.75" customHeight="1">
      <c r="B37" s="19">
        <v>32</v>
      </c>
      <c r="C37" s="20" t="s">
        <v>26</v>
      </c>
      <c r="D37" s="20" t="s">
        <v>67</v>
      </c>
      <c r="E37" s="21">
        <v>855</v>
      </c>
      <c r="F37" s="22"/>
      <c r="G37" s="23"/>
      <c r="H37" s="2"/>
      <c r="I37" s="2"/>
      <c r="J37" s="14">
        <v>32</v>
      </c>
      <c r="K37" s="14" t="s">
        <v>26</v>
      </c>
      <c r="L37" s="14" t="s">
        <v>67</v>
      </c>
      <c r="M37" s="14">
        <v>855</v>
      </c>
      <c r="N37" s="14">
        <v>254328</v>
      </c>
      <c r="O37" s="48">
        <f t="shared" si="0"/>
        <v>0.9725736137667303</v>
      </c>
      <c r="P37" s="25"/>
      <c r="Q37" s="4"/>
      <c r="S37" s="26">
        <v>32</v>
      </c>
      <c r="T37" s="14" t="s">
        <v>26</v>
      </c>
      <c r="U37" s="14" t="s">
        <v>67</v>
      </c>
      <c r="V37" s="14">
        <v>855</v>
      </c>
      <c r="W37" s="14">
        <v>254328</v>
      </c>
      <c r="X37" s="14">
        <v>0.9725736137667303</v>
      </c>
      <c r="Y37" s="25" t="s">
        <v>25</v>
      </c>
      <c r="Z37" s="27"/>
      <c r="AC37" s="26">
        <v>41</v>
      </c>
      <c r="AD37" s="14" t="s">
        <v>26</v>
      </c>
      <c r="AE37" s="14" t="s">
        <v>51</v>
      </c>
      <c r="AF37" s="14">
        <v>1925</v>
      </c>
      <c r="AG37" s="14">
        <v>234370</v>
      </c>
      <c r="AH37" s="14">
        <v>0.8962523900573613</v>
      </c>
      <c r="AI37" s="25"/>
      <c r="AJ37" s="27"/>
    </row>
    <row r="38" spans="2:36" s="5" customFormat="1" ht="21.75" customHeight="1">
      <c r="B38" s="19">
        <v>33</v>
      </c>
      <c r="C38" s="20" t="s">
        <v>36</v>
      </c>
      <c r="D38" s="20" t="s">
        <v>59</v>
      </c>
      <c r="E38" s="21">
        <v>1576</v>
      </c>
      <c r="F38" s="22"/>
      <c r="G38" s="23"/>
      <c r="H38" s="2"/>
      <c r="I38" s="2"/>
      <c r="J38" s="14">
        <v>50</v>
      </c>
      <c r="K38" s="14" t="s">
        <v>36</v>
      </c>
      <c r="L38" s="14" t="s">
        <v>68</v>
      </c>
      <c r="M38" s="14">
        <v>803</v>
      </c>
      <c r="N38" s="14">
        <v>255131</v>
      </c>
      <c r="O38" s="48">
        <f t="shared" si="0"/>
        <v>0.9756443594646271</v>
      </c>
      <c r="P38" s="25"/>
      <c r="Q38" s="4"/>
      <c r="S38" s="26">
        <v>50</v>
      </c>
      <c r="T38" s="14" t="s">
        <v>36</v>
      </c>
      <c r="U38" s="14" t="s">
        <v>68</v>
      </c>
      <c r="V38" s="14">
        <v>803</v>
      </c>
      <c r="W38" s="14">
        <v>255131</v>
      </c>
      <c r="X38" s="14">
        <v>0.9756443594646271</v>
      </c>
      <c r="Y38" s="25" t="s">
        <v>25</v>
      </c>
      <c r="Z38" s="27"/>
      <c r="AC38" s="26">
        <v>39</v>
      </c>
      <c r="AD38" s="14" t="s">
        <v>26</v>
      </c>
      <c r="AE38" s="14" t="s">
        <v>54</v>
      </c>
      <c r="AF38" s="14">
        <v>1702</v>
      </c>
      <c r="AG38" s="14">
        <v>237929</v>
      </c>
      <c r="AH38" s="14">
        <v>0.9098623326959847</v>
      </c>
      <c r="AI38" s="25"/>
      <c r="AJ38" s="27"/>
    </row>
    <row r="39" spans="2:36" s="5" customFormat="1" ht="21.75" customHeight="1">
      <c r="B39" s="19">
        <v>34</v>
      </c>
      <c r="C39" s="20" t="s">
        <v>36</v>
      </c>
      <c r="D39" s="20" t="s">
        <v>81</v>
      </c>
      <c r="E39" s="21">
        <v>87</v>
      </c>
      <c r="F39" s="22"/>
      <c r="G39" s="23"/>
      <c r="H39" s="2"/>
      <c r="I39" s="2"/>
      <c r="J39" s="14">
        <v>21</v>
      </c>
      <c r="K39" s="14" t="s">
        <v>36</v>
      </c>
      <c r="L39" s="14" t="s">
        <v>69</v>
      </c>
      <c r="M39" s="14">
        <v>772</v>
      </c>
      <c r="N39" s="14">
        <v>255903</v>
      </c>
      <c r="O39" s="48">
        <f t="shared" si="0"/>
        <v>0.9785965583173997</v>
      </c>
      <c r="P39" s="25"/>
      <c r="Q39" s="4"/>
      <c r="S39" s="26">
        <v>21</v>
      </c>
      <c r="T39" s="14" t="s">
        <v>36</v>
      </c>
      <c r="U39" s="14" t="s">
        <v>69</v>
      </c>
      <c r="V39" s="14">
        <v>772</v>
      </c>
      <c r="W39" s="14">
        <v>255903</v>
      </c>
      <c r="X39" s="14">
        <v>0.9785965583173997</v>
      </c>
      <c r="Y39" s="25" t="s">
        <v>25</v>
      </c>
      <c r="Z39" s="27"/>
      <c r="AC39" s="26">
        <v>45</v>
      </c>
      <c r="AD39" s="14" t="s">
        <v>26</v>
      </c>
      <c r="AE39" s="14" t="s">
        <v>65</v>
      </c>
      <c r="AF39" s="14">
        <v>1168</v>
      </c>
      <c r="AG39" s="14">
        <v>250388</v>
      </c>
      <c r="AH39" s="14">
        <v>0.9575066921606119</v>
      </c>
      <c r="AI39" s="25"/>
      <c r="AJ39" s="27"/>
    </row>
    <row r="40" spans="2:36" s="5" customFormat="1" ht="21.75" customHeight="1">
      <c r="B40" s="19">
        <v>35</v>
      </c>
      <c r="C40" s="20" t="s">
        <v>32</v>
      </c>
      <c r="D40" s="20" t="s">
        <v>44</v>
      </c>
      <c r="E40" s="21">
        <v>3129</v>
      </c>
      <c r="F40" s="22"/>
      <c r="G40" s="23"/>
      <c r="H40" s="2"/>
      <c r="I40" s="2"/>
      <c r="J40" s="14">
        <v>46</v>
      </c>
      <c r="K40" s="14" t="s">
        <v>32</v>
      </c>
      <c r="L40" s="14" t="s">
        <v>70</v>
      </c>
      <c r="M40" s="14">
        <v>763</v>
      </c>
      <c r="N40" s="14">
        <v>256666</v>
      </c>
      <c r="O40" s="48">
        <f t="shared" si="0"/>
        <v>0.9815143403441683</v>
      </c>
      <c r="P40" s="25"/>
      <c r="Q40" s="4"/>
      <c r="S40" s="26">
        <v>46</v>
      </c>
      <c r="T40" s="14" t="s">
        <v>32</v>
      </c>
      <c r="U40" s="14" t="s">
        <v>70</v>
      </c>
      <c r="V40" s="14">
        <v>763</v>
      </c>
      <c r="W40" s="14">
        <v>256666</v>
      </c>
      <c r="X40" s="14">
        <v>0.9815143403441683</v>
      </c>
      <c r="Y40" s="25" t="s">
        <v>25</v>
      </c>
      <c r="Z40" s="27"/>
      <c r="AC40" s="26">
        <v>24</v>
      </c>
      <c r="AD40" s="14" t="s">
        <v>26</v>
      </c>
      <c r="AE40" s="14" t="s">
        <v>66</v>
      </c>
      <c r="AF40" s="14">
        <v>1050</v>
      </c>
      <c r="AG40" s="14">
        <v>251438</v>
      </c>
      <c r="AH40" s="14">
        <v>0.9615219885277246</v>
      </c>
      <c r="AI40" s="25"/>
      <c r="AJ40" s="27"/>
    </row>
    <row r="41" spans="2:36" s="5" customFormat="1" ht="21.75" customHeight="1">
      <c r="B41" s="19">
        <v>36</v>
      </c>
      <c r="C41" s="20" t="s">
        <v>26</v>
      </c>
      <c r="D41" s="20" t="s">
        <v>50</v>
      </c>
      <c r="E41" s="21">
        <v>1937</v>
      </c>
      <c r="F41" s="22"/>
      <c r="G41" s="23"/>
      <c r="H41" s="2"/>
      <c r="I41" s="2"/>
      <c r="J41" s="14">
        <v>26</v>
      </c>
      <c r="K41" s="14" t="s">
        <v>16</v>
      </c>
      <c r="L41" s="14" t="s">
        <v>45</v>
      </c>
      <c r="M41" s="14">
        <v>600</v>
      </c>
      <c r="N41" s="14">
        <v>257266</v>
      </c>
      <c r="O41" s="48">
        <f t="shared" si="0"/>
        <v>0.9838087954110899</v>
      </c>
      <c r="P41" s="25"/>
      <c r="Q41" s="4"/>
      <c r="S41" s="26">
        <v>26</v>
      </c>
      <c r="T41" s="14" t="s">
        <v>16</v>
      </c>
      <c r="U41" s="14" t="s">
        <v>45</v>
      </c>
      <c r="V41" s="14">
        <v>600</v>
      </c>
      <c r="W41" s="14">
        <v>257266</v>
      </c>
      <c r="X41" s="14">
        <v>0.9838087954110899</v>
      </c>
      <c r="Y41" s="25" t="s">
        <v>25</v>
      </c>
      <c r="Z41" s="27"/>
      <c r="AC41" s="26">
        <v>32</v>
      </c>
      <c r="AD41" s="14" t="s">
        <v>26</v>
      </c>
      <c r="AE41" s="14" t="s">
        <v>67</v>
      </c>
      <c r="AF41" s="14">
        <v>855</v>
      </c>
      <c r="AG41" s="14">
        <v>254328</v>
      </c>
      <c r="AH41" s="14">
        <v>0.9725736137667303</v>
      </c>
      <c r="AI41" s="25"/>
      <c r="AJ41" s="27"/>
    </row>
    <row r="42" spans="2:36" s="5" customFormat="1" ht="21.75" customHeight="1">
      <c r="B42" s="19">
        <v>37</v>
      </c>
      <c r="C42" s="20" t="s">
        <v>21</v>
      </c>
      <c r="D42" s="20" t="s">
        <v>60</v>
      </c>
      <c r="E42" s="21">
        <v>451</v>
      </c>
      <c r="F42" s="22"/>
      <c r="G42" s="23"/>
      <c r="H42" s="2"/>
      <c r="I42" s="2"/>
      <c r="J42" s="14">
        <v>27</v>
      </c>
      <c r="K42" s="14" t="s">
        <v>21</v>
      </c>
      <c r="L42" s="14" t="s">
        <v>58</v>
      </c>
      <c r="M42" s="14">
        <v>508</v>
      </c>
      <c r="N42" s="14">
        <v>257774</v>
      </c>
      <c r="O42" s="48">
        <f t="shared" si="0"/>
        <v>0.9857514340344168</v>
      </c>
      <c r="P42" s="25"/>
      <c r="Q42" s="4"/>
      <c r="S42" s="26">
        <v>27</v>
      </c>
      <c r="T42" s="14" t="s">
        <v>21</v>
      </c>
      <c r="U42" s="14" t="s">
        <v>58</v>
      </c>
      <c r="V42" s="14">
        <v>508</v>
      </c>
      <c r="W42" s="14">
        <v>257774</v>
      </c>
      <c r="X42" s="14">
        <v>0.9857514340344168</v>
      </c>
      <c r="Y42" s="25" t="s">
        <v>25</v>
      </c>
      <c r="Z42" s="27"/>
      <c r="AC42" s="26">
        <v>20</v>
      </c>
      <c r="AD42" s="14" t="s">
        <v>26</v>
      </c>
      <c r="AE42" s="14" t="s">
        <v>71</v>
      </c>
      <c r="AF42" s="14">
        <v>206</v>
      </c>
      <c r="AG42" s="14">
        <v>260540</v>
      </c>
      <c r="AH42" s="14">
        <v>0.9963288718929254</v>
      </c>
      <c r="AI42" s="25"/>
      <c r="AJ42" s="27"/>
    </row>
    <row r="43" spans="2:36" s="5" customFormat="1" ht="21.75" customHeight="1">
      <c r="B43" s="19">
        <v>38</v>
      </c>
      <c r="C43" s="20" t="s">
        <v>16</v>
      </c>
      <c r="D43" s="20" t="s">
        <v>41</v>
      </c>
      <c r="E43" s="21">
        <v>1230</v>
      </c>
      <c r="F43" s="22"/>
      <c r="G43" s="23"/>
      <c r="H43" s="2"/>
      <c r="I43" s="2"/>
      <c r="J43" s="14">
        <v>37</v>
      </c>
      <c r="K43" s="14" t="s">
        <v>21</v>
      </c>
      <c r="L43" s="14" t="s">
        <v>60</v>
      </c>
      <c r="M43" s="14">
        <v>451</v>
      </c>
      <c r="N43" s="14">
        <v>258225</v>
      </c>
      <c r="O43" s="48">
        <f t="shared" si="0"/>
        <v>0.9874760994263863</v>
      </c>
      <c r="P43" s="25"/>
      <c r="Q43" s="4"/>
      <c r="S43" s="26">
        <v>37</v>
      </c>
      <c r="T43" s="14" t="s">
        <v>21</v>
      </c>
      <c r="U43" s="14" t="s">
        <v>60</v>
      </c>
      <c r="V43" s="14">
        <v>451</v>
      </c>
      <c r="W43" s="14">
        <v>258225</v>
      </c>
      <c r="X43" s="14">
        <v>0.9874760994263863</v>
      </c>
      <c r="Y43" s="25" t="s">
        <v>25</v>
      </c>
      <c r="Z43" s="27"/>
      <c r="AC43" s="26">
        <v>12</v>
      </c>
      <c r="AD43" s="14" t="s">
        <v>26</v>
      </c>
      <c r="AE43" s="14" t="s">
        <v>72</v>
      </c>
      <c r="AF43" s="14">
        <v>159</v>
      </c>
      <c r="AG43" s="14">
        <v>261054</v>
      </c>
      <c r="AH43" s="14">
        <v>0.9982944550669216</v>
      </c>
      <c r="AI43" s="25"/>
      <c r="AJ43" s="27"/>
    </row>
    <row r="44" spans="2:36" s="5" customFormat="1" ht="21.75" customHeight="1">
      <c r="B44" s="19">
        <v>39</v>
      </c>
      <c r="C44" s="20" t="s">
        <v>26</v>
      </c>
      <c r="D44" s="20" t="s">
        <v>54</v>
      </c>
      <c r="E44" s="21">
        <v>1702</v>
      </c>
      <c r="F44" s="22"/>
      <c r="G44" s="23"/>
      <c r="H44" s="2"/>
      <c r="I44" s="2"/>
      <c r="J44" s="14">
        <v>15</v>
      </c>
      <c r="K44" s="14" t="s">
        <v>32</v>
      </c>
      <c r="L44" s="14" t="s">
        <v>73</v>
      </c>
      <c r="M44" s="14">
        <v>432</v>
      </c>
      <c r="N44" s="14">
        <v>258657</v>
      </c>
      <c r="O44" s="48">
        <f t="shared" si="0"/>
        <v>0.9891281070745698</v>
      </c>
      <c r="P44" s="25"/>
      <c r="Q44" s="4"/>
      <c r="S44" s="26">
        <v>15</v>
      </c>
      <c r="T44" s="14" t="s">
        <v>32</v>
      </c>
      <c r="U44" s="14" t="s">
        <v>73</v>
      </c>
      <c r="V44" s="14">
        <v>432</v>
      </c>
      <c r="W44" s="14">
        <v>258657</v>
      </c>
      <c r="X44" s="14">
        <v>0.9891281070745698</v>
      </c>
      <c r="Y44" s="25" t="s">
        <v>25</v>
      </c>
      <c r="Z44" s="27"/>
      <c r="AC44" s="26">
        <v>48</v>
      </c>
      <c r="AD44" s="14" t="s">
        <v>26</v>
      </c>
      <c r="AE44" s="14" t="s">
        <v>74</v>
      </c>
      <c r="AF44" s="14">
        <v>151</v>
      </c>
      <c r="AG44" s="14">
        <v>261205</v>
      </c>
      <c r="AH44" s="14">
        <v>0.9988718929254302</v>
      </c>
      <c r="AI44" s="25"/>
      <c r="AJ44" s="27"/>
    </row>
    <row r="45" spans="2:36" s="5" customFormat="1" ht="21.75" customHeight="1">
      <c r="B45" s="19">
        <v>40</v>
      </c>
      <c r="C45" s="20" t="s">
        <v>21</v>
      </c>
      <c r="D45" s="20" t="s">
        <v>61</v>
      </c>
      <c r="E45" s="21">
        <v>430</v>
      </c>
      <c r="F45" s="22"/>
      <c r="G45" s="23"/>
      <c r="H45" s="2"/>
      <c r="I45" s="2"/>
      <c r="J45" s="14">
        <v>40</v>
      </c>
      <c r="K45" s="14" t="s">
        <v>21</v>
      </c>
      <c r="L45" s="14" t="s">
        <v>61</v>
      </c>
      <c r="M45" s="14">
        <v>430</v>
      </c>
      <c r="N45" s="14">
        <v>259087</v>
      </c>
      <c r="O45" s="48">
        <f t="shared" si="0"/>
        <v>0.9907724665391969</v>
      </c>
      <c r="P45" s="25"/>
      <c r="Q45" s="4"/>
      <c r="S45" s="26">
        <v>40</v>
      </c>
      <c r="T45" s="14" t="s">
        <v>21</v>
      </c>
      <c r="U45" s="14" t="s">
        <v>61</v>
      </c>
      <c r="V45" s="14">
        <v>430</v>
      </c>
      <c r="W45" s="14">
        <v>259087</v>
      </c>
      <c r="X45" s="14">
        <v>0.9907724665391969</v>
      </c>
      <c r="Y45" s="25" t="s">
        <v>25</v>
      </c>
      <c r="Z45" s="27"/>
      <c r="AC45" s="26">
        <v>51</v>
      </c>
      <c r="AD45" s="14" t="s">
        <v>26</v>
      </c>
      <c r="AE45" s="14" t="s">
        <v>75</v>
      </c>
      <c r="AF45" s="14">
        <v>45</v>
      </c>
      <c r="AG45" s="14">
        <v>261500</v>
      </c>
      <c r="AH45" s="14">
        <v>1</v>
      </c>
      <c r="AI45" s="25"/>
      <c r="AJ45" s="27"/>
    </row>
    <row r="46" spans="2:36" s="5" customFormat="1" ht="21.75" customHeight="1">
      <c r="B46" s="19">
        <v>41</v>
      </c>
      <c r="C46" s="20" t="s">
        <v>26</v>
      </c>
      <c r="D46" s="20" t="s">
        <v>51</v>
      </c>
      <c r="E46" s="21">
        <v>1925</v>
      </c>
      <c r="F46" s="22"/>
      <c r="G46" s="23"/>
      <c r="H46" s="2"/>
      <c r="I46" s="2"/>
      <c r="J46" s="14">
        <v>53</v>
      </c>
      <c r="K46" s="14" t="s">
        <v>19</v>
      </c>
      <c r="L46" s="14" t="s">
        <v>28</v>
      </c>
      <c r="M46" s="14">
        <v>368</v>
      </c>
      <c r="N46" s="14">
        <v>259455</v>
      </c>
      <c r="O46" s="48">
        <f t="shared" si="0"/>
        <v>0.9921797323135755</v>
      </c>
      <c r="P46" s="25"/>
      <c r="Q46" s="4"/>
      <c r="S46" s="26">
        <v>53</v>
      </c>
      <c r="T46" s="14" t="s">
        <v>19</v>
      </c>
      <c r="U46" s="14" t="s">
        <v>28</v>
      </c>
      <c r="V46" s="14">
        <v>368</v>
      </c>
      <c r="W46" s="14">
        <v>259455</v>
      </c>
      <c r="X46" s="14">
        <v>0.9921797323135755</v>
      </c>
      <c r="Y46" s="25" t="s">
        <v>25</v>
      </c>
      <c r="Z46" s="27"/>
      <c r="AC46" s="26"/>
      <c r="AD46" s="28" t="s">
        <v>76</v>
      </c>
      <c r="AE46" s="14"/>
      <c r="AF46" s="14"/>
      <c r="AG46" s="14"/>
      <c r="AH46" s="14"/>
      <c r="AI46" s="25"/>
      <c r="AJ46" s="27"/>
    </row>
    <row r="47" spans="2:36" s="5" customFormat="1" ht="21.75" customHeight="1">
      <c r="B47" s="19">
        <v>42</v>
      </c>
      <c r="C47" s="20" t="s">
        <v>16</v>
      </c>
      <c r="D47" s="20" t="s">
        <v>47</v>
      </c>
      <c r="E47" s="21">
        <v>359</v>
      </c>
      <c r="F47" s="22"/>
      <c r="G47" s="23"/>
      <c r="H47" s="2"/>
      <c r="I47" s="2"/>
      <c r="J47" s="14">
        <v>42</v>
      </c>
      <c r="K47" s="14" t="s">
        <v>16</v>
      </c>
      <c r="L47" s="14" t="s">
        <v>47</v>
      </c>
      <c r="M47" s="14">
        <v>359</v>
      </c>
      <c r="N47" s="14">
        <v>259814</v>
      </c>
      <c r="O47" s="48">
        <f t="shared" si="0"/>
        <v>0.9935525812619503</v>
      </c>
      <c r="P47" s="25"/>
      <c r="Q47" s="4"/>
      <c r="S47" s="26">
        <v>42</v>
      </c>
      <c r="T47" s="14" t="s">
        <v>16</v>
      </c>
      <c r="U47" s="14" t="s">
        <v>47</v>
      </c>
      <c r="V47" s="14">
        <v>359</v>
      </c>
      <c r="W47" s="14">
        <v>259814</v>
      </c>
      <c r="X47" s="14">
        <v>0.9935525812619503</v>
      </c>
      <c r="Y47" s="25" t="s">
        <v>25</v>
      </c>
      <c r="Z47" s="27"/>
      <c r="AC47" s="26">
        <v>7</v>
      </c>
      <c r="AD47" s="14" t="s">
        <v>36</v>
      </c>
      <c r="AE47" s="14" t="s">
        <v>37</v>
      </c>
      <c r="AF47" s="14">
        <v>6878</v>
      </c>
      <c r="AG47" s="14">
        <v>207879</v>
      </c>
      <c r="AH47" s="14">
        <v>0.7949483747609942</v>
      </c>
      <c r="AI47" s="25"/>
      <c r="AJ47" s="27"/>
    </row>
    <row r="48" spans="2:36" s="5" customFormat="1" ht="21.75" customHeight="1">
      <c r="B48" s="19">
        <v>43</v>
      </c>
      <c r="C48" s="20" t="s">
        <v>36</v>
      </c>
      <c r="D48" s="20" t="s">
        <v>48</v>
      </c>
      <c r="E48" s="21">
        <v>2258</v>
      </c>
      <c r="F48" s="22"/>
      <c r="G48" s="23"/>
      <c r="H48" s="2"/>
      <c r="I48" s="2"/>
      <c r="J48" s="14">
        <v>17</v>
      </c>
      <c r="K48" s="14" t="s">
        <v>21</v>
      </c>
      <c r="L48" s="14" t="s">
        <v>62</v>
      </c>
      <c r="M48" s="14">
        <v>271</v>
      </c>
      <c r="N48" s="14">
        <v>260085</v>
      </c>
      <c r="O48" s="48">
        <f t="shared" si="0"/>
        <v>0.9945889101338432</v>
      </c>
      <c r="P48" s="25"/>
      <c r="Q48" s="4"/>
      <c r="S48" s="26">
        <v>17</v>
      </c>
      <c r="T48" s="14" t="s">
        <v>21</v>
      </c>
      <c r="U48" s="14" t="s">
        <v>62</v>
      </c>
      <c r="V48" s="14">
        <v>271</v>
      </c>
      <c r="W48" s="14">
        <v>260085</v>
      </c>
      <c r="X48" s="14">
        <v>0.9945889101338432</v>
      </c>
      <c r="Y48" s="25" t="s">
        <v>25</v>
      </c>
      <c r="Z48" s="27"/>
      <c r="AC48" s="26">
        <v>43</v>
      </c>
      <c r="AD48" s="14" t="s">
        <v>36</v>
      </c>
      <c r="AE48" s="14" t="s">
        <v>48</v>
      </c>
      <c r="AF48" s="14">
        <v>2258</v>
      </c>
      <c r="AG48" s="14">
        <v>230508</v>
      </c>
      <c r="AH48" s="14">
        <v>0.8814837476099426</v>
      </c>
      <c r="AI48" s="25"/>
      <c r="AJ48" s="27"/>
    </row>
    <row r="49" spans="2:36" s="5" customFormat="1" ht="21.75" customHeight="1">
      <c r="B49" s="19">
        <v>44</v>
      </c>
      <c r="C49" s="20" t="s">
        <v>36</v>
      </c>
      <c r="D49" s="20" t="s">
        <v>78</v>
      </c>
      <c r="E49" s="21">
        <v>186</v>
      </c>
      <c r="F49" s="22"/>
      <c r="G49" s="23"/>
      <c r="H49" s="2"/>
      <c r="I49" s="2"/>
      <c r="J49" s="14">
        <v>28</v>
      </c>
      <c r="K49" s="14" t="s">
        <v>36</v>
      </c>
      <c r="L49" s="14" t="s">
        <v>77</v>
      </c>
      <c r="M49" s="14">
        <v>249</v>
      </c>
      <c r="N49" s="14">
        <v>260334</v>
      </c>
      <c r="O49" s="48">
        <f t="shared" si="0"/>
        <v>0.9955411089866156</v>
      </c>
      <c r="P49" s="25"/>
      <c r="Q49" s="4"/>
      <c r="S49" s="26">
        <v>28</v>
      </c>
      <c r="T49" s="14" t="s">
        <v>36</v>
      </c>
      <c r="U49" s="14" t="s">
        <v>77</v>
      </c>
      <c r="V49" s="14">
        <v>249</v>
      </c>
      <c r="W49" s="14">
        <v>260334</v>
      </c>
      <c r="X49" s="14">
        <v>0.9955411089866156</v>
      </c>
      <c r="Y49" s="25" t="s">
        <v>25</v>
      </c>
      <c r="Z49" s="27"/>
      <c r="AC49" s="26">
        <v>33</v>
      </c>
      <c r="AD49" s="14" t="s">
        <v>36</v>
      </c>
      <c r="AE49" s="14" t="s">
        <v>59</v>
      </c>
      <c r="AF49" s="14">
        <v>1576</v>
      </c>
      <c r="AG49" s="14">
        <v>242723</v>
      </c>
      <c r="AH49" s="14">
        <v>0.9281950286806884</v>
      </c>
      <c r="AI49" s="25"/>
      <c r="AJ49" s="27"/>
    </row>
    <row r="50" spans="2:36" s="5" customFormat="1" ht="21.75" customHeight="1">
      <c r="B50" s="19">
        <v>45</v>
      </c>
      <c r="C50" s="20" t="s">
        <v>26</v>
      </c>
      <c r="D50" s="20" t="s">
        <v>65</v>
      </c>
      <c r="E50" s="21">
        <v>1168</v>
      </c>
      <c r="F50" s="22"/>
      <c r="G50" s="23"/>
      <c r="H50" s="2"/>
      <c r="I50" s="2"/>
      <c r="J50" s="14">
        <v>20</v>
      </c>
      <c r="K50" s="14" t="s">
        <v>26</v>
      </c>
      <c r="L50" s="14" t="s">
        <v>71</v>
      </c>
      <c r="M50" s="14">
        <v>206</v>
      </c>
      <c r="N50" s="14">
        <v>260540</v>
      </c>
      <c r="O50" s="48">
        <f t="shared" si="0"/>
        <v>0.9963288718929254</v>
      </c>
      <c r="P50" s="25"/>
      <c r="Q50" s="4"/>
      <c r="S50" s="26">
        <v>20</v>
      </c>
      <c r="T50" s="14" t="s">
        <v>26</v>
      </c>
      <c r="U50" s="14" t="s">
        <v>71</v>
      </c>
      <c r="V50" s="14">
        <v>206</v>
      </c>
      <c r="W50" s="14">
        <v>260540</v>
      </c>
      <c r="X50" s="14">
        <v>0.9963288718929254</v>
      </c>
      <c r="Y50" s="25" t="s">
        <v>25</v>
      </c>
      <c r="Z50" s="27"/>
      <c r="AC50" s="26">
        <v>50</v>
      </c>
      <c r="AD50" s="14" t="s">
        <v>36</v>
      </c>
      <c r="AE50" s="14" t="s">
        <v>68</v>
      </c>
      <c r="AF50" s="14">
        <v>803</v>
      </c>
      <c r="AG50" s="14">
        <v>255131</v>
      </c>
      <c r="AH50" s="14">
        <v>0.9756443594646271</v>
      </c>
      <c r="AI50" s="25"/>
      <c r="AJ50" s="27"/>
    </row>
    <row r="51" spans="2:36" s="5" customFormat="1" ht="21.75" customHeight="1">
      <c r="B51" s="19">
        <v>46</v>
      </c>
      <c r="C51" s="20" t="s">
        <v>32</v>
      </c>
      <c r="D51" s="20" t="s">
        <v>70</v>
      </c>
      <c r="E51" s="21">
        <v>763</v>
      </c>
      <c r="F51" s="22"/>
      <c r="G51" s="23"/>
      <c r="H51" s="2"/>
      <c r="I51" s="2"/>
      <c r="J51" s="14">
        <v>44</v>
      </c>
      <c r="K51" s="14" t="s">
        <v>36</v>
      </c>
      <c r="L51" s="14" t="s">
        <v>78</v>
      </c>
      <c r="M51" s="14">
        <v>186</v>
      </c>
      <c r="N51" s="14">
        <v>260726</v>
      </c>
      <c r="O51" s="48">
        <f t="shared" si="0"/>
        <v>0.9970401529636711</v>
      </c>
      <c r="P51" s="25"/>
      <c r="Q51" s="4"/>
      <c r="S51" s="26">
        <v>44</v>
      </c>
      <c r="T51" s="14" t="s">
        <v>36</v>
      </c>
      <c r="U51" s="14" t="s">
        <v>78</v>
      </c>
      <c r="V51" s="14">
        <v>186</v>
      </c>
      <c r="W51" s="14">
        <v>260726</v>
      </c>
      <c r="X51" s="14">
        <v>0.9970401529636711</v>
      </c>
      <c r="Y51" s="25" t="s">
        <v>25</v>
      </c>
      <c r="Z51" s="27"/>
      <c r="AC51" s="26">
        <v>21</v>
      </c>
      <c r="AD51" s="14" t="s">
        <v>36</v>
      </c>
      <c r="AE51" s="14" t="s">
        <v>69</v>
      </c>
      <c r="AF51" s="14">
        <v>772</v>
      </c>
      <c r="AG51" s="14">
        <v>255903</v>
      </c>
      <c r="AH51" s="14">
        <v>0.9785965583173997</v>
      </c>
      <c r="AI51" s="25"/>
      <c r="AJ51" s="27"/>
    </row>
    <row r="52" spans="2:36" s="5" customFormat="1" ht="21.75" customHeight="1">
      <c r="B52" s="19">
        <v>47</v>
      </c>
      <c r="C52" s="20" t="s">
        <v>21</v>
      </c>
      <c r="D52" s="20" t="s">
        <v>53</v>
      </c>
      <c r="E52" s="21">
        <v>1401</v>
      </c>
      <c r="F52" s="22"/>
      <c r="G52" s="23"/>
      <c r="H52" s="2"/>
      <c r="I52" s="2"/>
      <c r="J52" s="14">
        <v>23</v>
      </c>
      <c r="K52" s="14" t="s">
        <v>36</v>
      </c>
      <c r="L52" s="14" t="s">
        <v>79</v>
      </c>
      <c r="M52" s="14">
        <v>169</v>
      </c>
      <c r="N52" s="14">
        <v>260895</v>
      </c>
      <c r="O52" s="48">
        <f t="shared" si="0"/>
        <v>0.9976864244741874</v>
      </c>
      <c r="P52" s="25"/>
      <c r="Q52" s="4"/>
      <c r="S52" s="26">
        <v>23</v>
      </c>
      <c r="T52" s="14" t="s">
        <v>36</v>
      </c>
      <c r="U52" s="14" t="s">
        <v>79</v>
      </c>
      <c r="V52" s="14">
        <v>169</v>
      </c>
      <c r="W52" s="14">
        <v>260895</v>
      </c>
      <c r="X52" s="14">
        <v>0.9976864244741874</v>
      </c>
      <c r="Y52" s="25" t="s">
        <v>25</v>
      </c>
      <c r="Z52" s="27"/>
      <c r="AC52" s="26">
        <v>28</v>
      </c>
      <c r="AD52" s="14" t="s">
        <v>36</v>
      </c>
      <c r="AE52" s="14" t="s">
        <v>77</v>
      </c>
      <c r="AF52" s="14">
        <v>249</v>
      </c>
      <c r="AG52" s="14">
        <v>260334</v>
      </c>
      <c r="AH52" s="14">
        <v>0.9955411089866156</v>
      </c>
      <c r="AI52" s="25"/>
      <c r="AJ52" s="27"/>
    </row>
    <row r="53" spans="2:36" s="5" customFormat="1" ht="21.75" customHeight="1">
      <c r="B53" s="19">
        <v>48</v>
      </c>
      <c r="C53" s="20" t="s">
        <v>26</v>
      </c>
      <c r="D53" s="20" t="s">
        <v>74</v>
      </c>
      <c r="E53" s="21">
        <v>151</v>
      </c>
      <c r="F53" s="22"/>
      <c r="G53" s="23"/>
      <c r="H53" s="2"/>
      <c r="I53" s="2"/>
      <c r="J53" s="14">
        <v>12</v>
      </c>
      <c r="K53" s="14" t="s">
        <v>26</v>
      </c>
      <c r="L53" s="14" t="s">
        <v>72</v>
      </c>
      <c r="M53" s="14">
        <v>159</v>
      </c>
      <c r="N53" s="14">
        <v>261054</v>
      </c>
      <c r="O53" s="48">
        <f t="shared" si="0"/>
        <v>0.9982944550669216</v>
      </c>
      <c r="P53" s="25"/>
      <c r="Q53" s="4"/>
      <c r="S53" s="26">
        <v>12</v>
      </c>
      <c r="T53" s="14" t="s">
        <v>26</v>
      </c>
      <c r="U53" s="14" t="s">
        <v>72</v>
      </c>
      <c r="V53" s="14">
        <v>159</v>
      </c>
      <c r="W53" s="14">
        <v>261054</v>
      </c>
      <c r="X53" s="14">
        <v>0.9982944550669216</v>
      </c>
      <c r="Y53" s="25" t="s">
        <v>25</v>
      </c>
      <c r="Z53" s="27"/>
      <c r="AC53" s="26">
        <v>44</v>
      </c>
      <c r="AD53" s="14" t="s">
        <v>36</v>
      </c>
      <c r="AE53" s="14" t="s">
        <v>78</v>
      </c>
      <c r="AF53" s="14">
        <v>186</v>
      </c>
      <c r="AG53" s="14">
        <v>260726</v>
      </c>
      <c r="AH53" s="14">
        <v>0.9970401529636711</v>
      </c>
      <c r="AI53" s="25"/>
      <c r="AJ53" s="27"/>
    </row>
    <row r="54" spans="2:36" s="5" customFormat="1" ht="21.75" customHeight="1">
      <c r="B54" s="19">
        <v>49</v>
      </c>
      <c r="C54" s="20" t="s">
        <v>16</v>
      </c>
      <c r="D54" s="20" t="s">
        <v>38</v>
      </c>
      <c r="E54" s="21">
        <v>1857</v>
      </c>
      <c r="F54" s="22"/>
      <c r="G54" s="23"/>
      <c r="H54" s="2"/>
      <c r="I54" s="2"/>
      <c r="J54" s="14">
        <v>48</v>
      </c>
      <c r="K54" s="14" t="s">
        <v>26</v>
      </c>
      <c r="L54" s="14" t="s">
        <v>74</v>
      </c>
      <c r="M54" s="14">
        <v>151</v>
      </c>
      <c r="N54" s="14">
        <v>261205</v>
      </c>
      <c r="O54" s="48">
        <f t="shared" si="0"/>
        <v>0.9988718929254302</v>
      </c>
      <c r="P54" s="25"/>
      <c r="Q54" s="4"/>
      <c r="S54" s="26">
        <v>48</v>
      </c>
      <c r="T54" s="14" t="s">
        <v>26</v>
      </c>
      <c r="U54" s="14" t="s">
        <v>74</v>
      </c>
      <c r="V54" s="14">
        <v>151</v>
      </c>
      <c r="W54" s="14">
        <v>261205</v>
      </c>
      <c r="X54" s="14">
        <v>0.9988718929254302</v>
      </c>
      <c r="Y54" s="25" t="s">
        <v>25</v>
      </c>
      <c r="Z54" s="27"/>
      <c r="AC54" s="26">
        <v>23</v>
      </c>
      <c r="AD54" s="14" t="s">
        <v>36</v>
      </c>
      <c r="AE54" s="14" t="s">
        <v>79</v>
      </c>
      <c r="AF54" s="14">
        <v>169</v>
      </c>
      <c r="AG54" s="14">
        <v>260895</v>
      </c>
      <c r="AH54" s="14">
        <v>0.9976864244741874</v>
      </c>
      <c r="AI54" s="25"/>
      <c r="AJ54" s="27"/>
    </row>
    <row r="55" spans="2:36" s="5" customFormat="1" ht="21.75" customHeight="1">
      <c r="B55" s="19">
        <v>50</v>
      </c>
      <c r="C55" s="20" t="s">
        <v>36</v>
      </c>
      <c r="D55" s="20" t="s">
        <v>68</v>
      </c>
      <c r="E55" s="21">
        <v>803</v>
      </c>
      <c r="F55" s="22"/>
      <c r="G55" s="23"/>
      <c r="H55" s="2"/>
      <c r="I55" s="2"/>
      <c r="J55" s="14">
        <v>29</v>
      </c>
      <c r="K55" s="14" t="s">
        <v>32</v>
      </c>
      <c r="L55" s="14" t="s">
        <v>80</v>
      </c>
      <c r="M55" s="14">
        <v>105</v>
      </c>
      <c r="N55" s="14">
        <v>261310</v>
      </c>
      <c r="O55" s="48">
        <f t="shared" si="0"/>
        <v>0.9992734225621415</v>
      </c>
      <c r="P55" s="25"/>
      <c r="Q55" s="4"/>
      <c r="S55" s="26">
        <v>29</v>
      </c>
      <c r="T55" s="14" t="s">
        <v>32</v>
      </c>
      <c r="U55" s="14" t="s">
        <v>80</v>
      </c>
      <c r="V55" s="14">
        <v>105</v>
      </c>
      <c r="W55" s="14">
        <v>261310</v>
      </c>
      <c r="X55" s="14">
        <v>0.9992734225621415</v>
      </c>
      <c r="Y55" s="25" t="s">
        <v>25</v>
      </c>
      <c r="Z55" s="27"/>
      <c r="AC55" s="26">
        <v>34</v>
      </c>
      <c r="AD55" s="14" t="s">
        <v>36</v>
      </c>
      <c r="AE55" s="14" t="s">
        <v>81</v>
      </c>
      <c r="AF55" s="14">
        <v>87</v>
      </c>
      <c r="AG55" s="14">
        <v>261397</v>
      </c>
      <c r="AH55" s="14">
        <v>0.9996061185468451</v>
      </c>
      <c r="AI55" s="25"/>
      <c r="AJ55" s="27"/>
    </row>
    <row r="56" spans="2:36" s="5" customFormat="1" ht="21.75" customHeight="1">
      <c r="B56" s="19">
        <v>51</v>
      </c>
      <c r="C56" s="20" t="s">
        <v>26</v>
      </c>
      <c r="D56" s="20" t="s">
        <v>75</v>
      </c>
      <c r="E56" s="21">
        <v>45</v>
      </c>
      <c r="F56" s="22"/>
      <c r="G56" s="23"/>
      <c r="H56" s="2"/>
      <c r="I56" s="2"/>
      <c r="J56" s="14">
        <v>34</v>
      </c>
      <c r="K56" s="14" t="s">
        <v>36</v>
      </c>
      <c r="L56" s="14" t="s">
        <v>81</v>
      </c>
      <c r="M56" s="14">
        <v>87</v>
      </c>
      <c r="N56" s="14">
        <v>261397</v>
      </c>
      <c r="O56" s="48">
        <f t="shared" si="0"/>
        <v>0.9996061185468451</v>
      </c>
      <c r="P56" s="25"/>
      <c r="Q56" s="4"/>
      <c r="S56" s="26">
        <v>34</v>
      </c>
      <c r="T56" s="14" t="s">
        <v>36</v>
      </c>
      <c r="U56" s="14" t="s">
        <v>81</v>
      </c>
      <c r="V56" s="14">
        <v>87</v>
      </c>
      <c r="W56" s="14">
        <v>261397</v>
      </c>
      <c r="X56" s="14">
        <v>0.9996061185468451</v>
      </c>
      <c r="Y56" s="25" t="s">
        <v>25</v>
      </c>
      <c r="Z56" s="27"/>
      <c r="AC56" s="26"/>
      <c r="AD56" s="28" t="s">
        <v>82</v>
      </c>
      <c r="AE56" s="14"/>
      <c r="AF56" s="14"/>
      <c r="AG56" s="14"/>
      <c r="AH56" s="14"/>
      <c r="AI56" s="25"/>
      <c r="AJ56" s="27"/>
    </row>
    <row r="57" spans="2:36" s="5" customFormat="1" ht="21.75" customHeight="1">
      <c r="B57" s="19">
        <v>52</v>
      </c>
      <c r="C57" s="20" t="s">
        <v>21</v>
      </c>
      <c r="D57" s="20" t="s">
        <v>55</v>
      </c>
      <c r="E57" s="21">
        <v>1216</v>
      </c>
      <c r="F57" s="22"/>
      <c r="G57" s="23"/>
      <c r="H57" s="2"/>
      <c r="I57" s="2"/>
      <c r="J57" s="14">
        <v>18</v>
      </c>
      <c r="K57" s="14" t="s">
        <v>21</v>
      </c>
      <c r="L57" s="14" t="s">
        <v>63</v>
      </c>
      <c r="M57" s="14">
        <v>58</v>
      </c>
      <c r="N57" s="14">
        <v>261455</v>
      </c>
      <c r="O57" s="48">
        <f t="shared" si="0"/>
        <v>0.9998279158699809</v>
      </c>
      <c r="P57" s="25"/>
      <c r="Q57" s="4"/>
      <c r="S57" s="26">
        <v>18</v>
      </c>
      <c r="T57" s="14" t="s">
        <v>21</v>
      </c>
      <c r="U57" s="14" t="s">
        <v>63</v>
      </c>
      <c r="V57" s="14">
        <v>58</v>
      </c>
      <c r="W57" s="14">
        <v>261455</v>
      </c>
      <c r="X57" s="14">
        <v>0.9998279158699809</v>
      </c>
      <c r="Y57" s="25" t="s">
        <v>25</v>
      </c>
      <c r="Z57" s="27"/>
      <c r="AC57" s="26">
        <v>8</v>
      </c>
      <c r="AD57" s="14" t="s">
        <v>32</v>
      </c>
      <c r="AE57" s="14" t="s">
        <v>33</v>
      </c>
      <c r="AF57" s="14">
        <v>8005</v>
      </c>
      <c r="AG57" s="14">
        <v>201001</v>
      </c>
      <c r="AH57" s="14">
        <v>0.7686462715105162</v>
      </c>
      <c r="AI57" s="25"/>
      <c r="AJ57" s="27"/>
    </row>
    <row r="58" spans="2:36" s="5" customFormat="1" ht="21.75" customHeight="1" thickBot="1">
      <c r="B58" s="29">
        <v>53</v>
      </c>
      <c r="C58" s="30" t="s">
        <v>19</v>
      </c>
      <c r="D58" s="30" t="s">
        <v>28</v>
      </c>
      <c r="E58" s="31">
        <v>368</v>
      </c>
      <c r="F58" s="32"/>
      <c r="G58" s="33"/>
      <c r="H58" s="2"/>
      <c r="I58" s="2"/>
      <c r="J58" s="14">
        <v>51</v>
      </c>
      <c r="K58" s="14" t="s">
        <v>26</v>
      </c>
      <c r="L58" s="14" t="s">
        <v>75</v>
      </c>
      <c r="M58" s="14">
        <v>45</v>
      </c>
      <c r="N58" s="14">
        <v>261500</v>
      </c>
      <c r="O58" s="48">
        <f t="shared" si="0"/>
        <v>1</v>
      </c>
      <c r="P58" s="25"/>
      <c r="Q58" s="4"/>
      <c r="S58" s="35">
        <v>51</v>
      </c>
      <c r="T58" s="36" t="s">
        <v>26</v>
      </c>
      <c r="U58" s="36" t="s">
        <v>75</v>
      </c>
      <c r="V58" s="36">
        <v>45</v>
      </c>
      <c r="W58" s="36">
        <v>261500</v>
      </c>
      <c r="X58" s="36">
        <v>1</v>
      </c>
      <c r="Y58" s="37" t="s">
        <v>25</v>
      </c>
      <c r="Z58" s="38"/>
      <c r="AC58" s="26">
        <v>35</v>
      </c>
      <c r="AD58" s="14" t="s">
        <v>32</v>
      </c>
      <c r="AE58" s="14" t="s">
        <v>44</v>
      </c>
      <c r="AF58" s="14">
        <v>3129</v>
      </c>
      <c r="AG58" s="14">
        <v>225463</v>
      </c>
      <c r="AH58" s="14">
        <v>0.8621912045889102</v>
      </c>
      <c r="AI58" s="25"/>
      <c r="AJ58" s="27"/>
    </row>
    <row r="59" spans="2:36" s="5" customFormat="1" ht="21.75" customHeight="1">
      <c r="B59" s="2"/>
      <c r="C59" s="2"/>
      <c r="D59" s="2"/>
      <c r="E59" s="39">
        <f>SUM(E6:E58)</f>
        <v>261500</v>
      </c>
      <c r="F59" s="39"/>
      <c r="G59" s="2"/>
      <c r="H59" s="2"/>
      <c r="I59" s="2"/>
      <c r="J59" s="2"/>
      <c r="K59" s="2"/>
      <c r="L59" s="2"/>
      <c r="M59" s="2"/>
      <c r="N59" s="2"/>
      <c r="O59" s="2"/>
      <c r="P59" s="3"/>
      <c r="Q59" s="4"/>
      <c r="S59" s="3"/>
      <c r="T59" s="3"/>
      <c r="U59" s="3"/>
      <c r="V59" s="3"/>
      <c r="W59" s="3"/>
      <c r="X59" s="3"/>
      <c r="Y59" s="6"/>
      <c r="AC59" s="26">
        <v>22</v>
      </c>
      <c r="AD59" s="14" t="s">
        <v>32</v>
      </c>
      <c r="AE59" s="14" t="s">
        <v>46</v>
      </c>
      <c r="AF59" s="14">
        <v>2787</v>
      </c>
      <c r="AG59" s="14">
        <v>228250</v>
      </c>
      <c r="AH59" s="14">
        <v>0.872848948374761</v>
      </c>
      <c r="AI59" s="25"/>
      <c r="AJ59" s="27"/>
    </row>
    <row r="60" spans="2:36" s="5" customFormat="1" ht="21.7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3"/>
      <c r="Q60" s="4"/>
      <c r="S60" s="3"/>
      <c r="T60" s="3"/>
      <c r="U60" s="3"/>
      <c r="V60" s="3"/>
      <c r="W60" s="3"/>
      <c r="X60" s="3"/>
      <c r="Y60" s="6"/>
      <c r="AC60" s="26">
        <v>14</v>
      </c>
      <c r="AD60" s="14" t="s">
        <v>32</v>
      </c>
      <c r="AE60" s="14" t="s">
        <v>57</v>
      </c>
      <c r="AF60" s="14">
        <v>1606</v>
      </c>
      <c r="AG60" s="14">
        <v>241147</v>
      </c>
      <c r="AH60" s="14">
        <v>0.9221682600382409</v>
      </c>
      <c r="AI60" s="25"/>
      <c r="AJ60" s="27"/>
    </row>
    <row r="61" spans="2:36" s="5" customFormat="1" ht="21.7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3"/>
      <c r="Q61" s="4"/>
      <c r="S61" s="3"/>
      <c r="T61" s="3"/>
      <c r="U61" s="3"/>
      <c r="V61" s="3"/>
      <c r="W61" s="3"/>
      <c r="X61" s="3"/>
      <c r="Y61" s="6"/>
      <c r="AC61" s="26">
        <v>46</v>
      </c>
      <c r="AD61" s="14" t="s">
        <v>32</v>
      </c>
      <c r="AE61" s="14" t="s">
        <v>70</v>
      </c>
      <c r="AF61" s="14">
        <v>763</v>
      </c>
      <c r="AG61" s="14">
        <v>256666</v>
      </c>
      <c r="AH61" s="14">
        <v>0.9815143403441683</v>
      </c>
      <c r="AI61" s="25"/>
      <c r="AJ61" s="27"/>
    </row>
    <row r="62" spans="2:36" s="5" customFormat="1" ht="21.7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3"/>
      <c r="Q62" s="4"/>
      <c r="S62" s="3"/>
      <c r="T62" s="3"/>
      <c r="U62" s="3"/>
      <c r="V62" s="3"/>
      <c r="W62" s="3"/>
      <c r="X62" s="3"/>
      <c r="Y62" s="6"/>
      <c r="AC62" s="26">
        <v>15</v>
      </c>
      <c r="AD62" s="14" t="s">
        <v>32</v>
      </c>
      <c r="AE62" s="14" t="s">
        <v>73</v>
      </c>
      <c r="AF62" s="14">
        <v>432</v>
      </c>
      <c r="AG62" s="14">
        <v>258657</v>
      </c>
      <c r="AH62" s="14">
        <v>0.9891281070745698</v>
      </c>
      <c r="AI62" s="25"/>
      <c r="AJ62" s="27"/>
    </row>
    <row r="63" spans="2:36" s="5" customFormat="1" ht="21.7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3"/>
      <c r="Q63" s="4"/>
      <c r="S63" s="3"/>
      <c r="T63" s="3"/>
      <c r="U63" s="3"/>
      <c r="V63" s="3"/>
      <c r="W63" s="3"/>
      <c r="X63" s="3"/>
      <c r="Y63" s="6"/>
      <c r="AC63" s="40">
        <v>29</v>
      </c>
      <c r="AD63" s="41" t="s">
        <v>32</v>
      </c>
      <c r="AE63" s="41" t="s">
        <v>80</v>
      </c>
      <c r="AF63" s="41">
        <v>105</v>
      </c>
      <c r="AG63" s="41">
        <v>261310</v>
      </c>
      <c r="AH63" s="41">
        <v>0.9992734225621415</v>
      </c>
      <c r="AI63" s="42"/>
      <c r="AJ63" s="43"/>
    </row>
    <row r="64" spans="2:36" s="5" customFormat="1" ht="21.75" customHeight="1" thickBo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3"/>
      <c r="Q64" s="4"/>
      <c r="S64" s="3"/>
      <c r="T64" s="3"/>
      <c r="U64" s="3"/>
      <c r="V64" s="3"/>
      <c r="W64" s="3"/>
      <c r="X64" s="3"/>
      <c r="Y64" s="6"/>
      <c r="AC64" s="35"/>
      <c r="AD64" s="44" t="s">
        <v>83</v>
      </c>
      <c r="AE64" s="36"/>
      <c r="AF64" s="36"/>
      <c r="AG64" s="36"/>
      <c r="AH64" s="36"/>
      <c r="AI64" s="37"/>
      <c r="AJ64" s="38"/>
    </row>
    <row r="72" spans="2:36" s="5" customFormat="1" ht="21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3"/>
      <c r="Q72" s="4"/>
      <c r="S72" s="3"/>
      <c r="T72" s="3"/>
      <c r="U72" s="3"/>
      <c r="V72" s="3"/>
      <c r="W72" s="3"/>
      <c r="X72" s="3"/>
      <c r="Y72" s="6"/>
      <c r="AD72" s="45" t="s">
        <v>84</v>
      </c>
      <c r="AJ72" s="5">
        <f>SUBTOTAL(9,AJ6:AJ71)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&amp;C&amp;P 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AJ71"/>
  <sheetViews>
    <sheetView zoomScale="70" zoomScaleNormal="70" zoomScalePageLayoutView="0" workbookViewId="0" topLeftCell="A1">
      <selection activeCell="A2" sqref="A2"/>
    </sheetView>
  </sheetViews>
  <sheetFormatPr defaultColWidth="10.75390625" defaultRowHeight="21.75" customHeight="1"/>
  <cols>
    <col min="1" max="4" width="10.75390625" style="2" customWidth="1"/>
    <col min="5" max="6" width="12.875" style="2" customWidth="1"/>
    <col min="7" max="7" width="17.25390625" style="2" customWidth="1"/>
    <col min="8" max="14" width="10.75390625" style="2" customWidth="1"/>
    <col min="15" max="15" width="15.625" style="2" customWidth="1"/>
    <col min="16" max="16" width="12.375" style="3" customWidth="1"/>
    <col min="17" max="17" width="10.75390625" style="4" customWidth="1"/>
    <col min="18" max="18" width="10.75390625" style="5" customWidth="1"/>
    <col min="19" max="24" width="10.75390625" style="3" customWidth="1"/>
    <col min="25" max="25" width="12.50390625" style="6" customWidth="1"/>
    <col min="26" max="26" width="15.75390625" style="5" customWidth="1"/>
    <col min="27" max="35" width="10.75390625" style="5" customWidth="1"/>
    <col min="36" max="36" width="14.875" style="5" customWidth="1"/>
    <col min="37" max="39" width="10.75390625" style="5" customWidth="1"/>
    <col min="40" max="16384" width="10.75390625" style="2" customWidth="1"/>
  </cols>
  <sheetData>
    <row r="1" ht="36.75" customHeight="1">
      <c r="B1" s="1" t="s">
        <v>0</v>
      </c>
    </row>
    <row r="3" spans="2:29" ht="21.75" customHeight="1" thickBot="1">
      <c r="B3" s="7" t="s">
        <v>1</v>
      </c>
      <c r="C3" s="8"/>
      <c r="J3" s="3" t="s">
        <v>2</v>
      </c>
      <c r="S3" s="5" t="s">
        <v>3</v>
      </c>
      <c r="AC3" s="5" t="s">
        <v>4</v>
      </c>
    </row>
    <row r="4" spans="2:36" ht="21.75" customHeight="1">
      <c r="B4" s="9" t="s">
        <v>5</v>
      </c>
      <c r="C4" s="10" t="s">
        <v>6</v>
      </c>
      <c r="D4" s="10" t="s">
        <v>7</v>
      </c>
      <c r="E4" s="11" t="s">
        <v>8</v>
      </c>
      <c r="F4" s="12" t="s">
        <v>9</v>
      </c>
      <c r="G4" s="13" t="s">
        <v>10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11</v>
      </c>
      <c r="O4" s="15" t="s">
        <v>12</v>
      </c>
      <c r="P4" s="14" t="s">
        <v>13</v>
      </c>
      <c r="S4" s="16" t="s">
        <v>5</v>
      </c>
      <c r="T4" s="17" t="s">
        <v>6</v>
      </c>
      <c r="U4" s="17" t="s">
        <v>7</v>
      </c>
      <c r="V4" s="17" t="s">
        <v>8</v>
      </c>
      <c r="W4" s="17" t="s">
        <v>11</v>
      </c>
      <c r="X4" s="17" t="s">
        <v>12</v>
      </c>
      <c r="Y4" s="18" t="s">
        <v>14</v>
      </c>
      <c r="Z4" s="13" t="s">
        <v>15</v>
      </c>
      <c r="AC4" s="16" t="s">
        <v>5</v>
      </c>
      <c r="AD4" s="17" t="s">
        <v>6</v>
      </c>
      <c r="AE4" s="17" t="s">
        <v>7</v>
      </c>
      <c r="AF4" s="17" t="s">
        <v>8</v>
      </c>
      <c r="AG4" s="17" t="s">
        <v>11</v>
      </c>
      <c r="AH4" s="17" t="s">
        <v>12</v>
      </c>
      <c r="AI4" s="18" t="s">
        <v>14</v>
      </c>
      <c r="AJ4" s="13" t="s">
        <v>15</v>
      </c>
    </row>
    <row r="5" spans="2:36" ht="21.75" customHeight="1">
      <c r="B5" s="19">
        <v>3</v>
      </c>
      <c r="C5" s="20" t="s">
        <v>16</v>
      </c>
      <c r="D5" s="20" t="s">
        <v>17</v>
      </c>
      <c r="E5" s="21">
        <v>70338</v>
      </c>
      <c r="F5" s="22">
        <f>SUM($E$5:E5)</f>
        <v>70338</v>
      </c>
      <c r="G5" s="23">
        <f>F5/$F$57</f>
        <v>0.2689789674952199</v>
      </c>
      <c r="J5" s="14">
        <v>3</v>
      </c>
      <c r="K5" s="14" t="s">
        <v>16</v>
      </c>
      <c r="L5" s="14" t="s">
        <v>17</v>
      </c>
      <c r="M5" s="14">
        <v>70338</v>
      </c>
      <c r="N5" s="14">
        <v>70338</v>
      </c>
      <c r="O5" s="24">
        <f>N5/$F$57</f>
        <v>0.2689789674952199</v>
      </c>
      <c r="P5" s="25" t="str">
        <f>IF(O5&lt;=0.8,"a",IF(O5&lt;=0.9,"b1",IF(O5&lt;=0.85,"b2","c")))</f>
        <v>a</v>
      </c>
      <c r="S5" s="26">
        <v>3</v>
      </c>
      <c r="T5" s="14" t="s">
        <v>16</v>
      </c>
      <c r="U5" s="14" t="s">
        <v>17</v>
      </c>
      <c r="V5" s="14">
        <v>70338</v>
      </c>
      <c r="W5" s="14">
        <v>70338</v>
      </c>
      <c r="X5" s="14">
        <v>0.2689789674952199</v>
      </c>
      <c r="Y5" s="25" t="s">
        <v>18</v>
      </c>
      <c r="Z5" s="27">
        <f>IF(Y5="a",4,IF(Y5="b1",3,IF(Y5="b2",2,1)))</f>
        <v>4</v>
      </c>
      <c r="AC5" s="26">
        <v>1</v>
      </c>
      <c r="AD5" s="14" t="s">
        <v>19</v>
      </c>
      <c r="AE5" s="14" t="s">
        <v>20</v>
      </c>
      <c r="AF5" s="14">
        <v>32186</v>
      </c>
      <c r="AG5" s="14">
        <v>142478</v>
      </c>
      <c r="AH5" s="14">
        <v>0.5448489483747609</v>
      </c>
      <c r="AI5" s="25" t="s">
        <v>18</v>
      </c>
      <c r="AJ5" s="27">
        <f>IF(AI5="a",4,IF(AI5="b1",3,IF(AI5="b2",2,1)))</f>
        <v>4</v>
      </c>
    </row>
    <row r="6" spans="2:36" ht="21.75" customHeight="1">
      <c r="B6" s="19">
        <v>4</v>
      </c>
      <c r="C6" s="20" t="s">
        <v>21</v>
      </c>
      <c r="D6" s="20" t="s">
        <v>22</v>
      </c>
      <c r="E6" s="21">
        <v>39954</v>
      </c>
      <c r="F6" s="22">
        <f>SUM($E$5:E6)</f>
        <v>110292</v>
      </c>
      <c r="G6" s="23">
        <f aca="true" t="shared" si="0" ref="G6:G57">F6/$F$57</f>
        <v>0.4217667304015296</v>
      </c>
      <c r="J6" s="14">
        <v>4</v>
      </c>
      <c r="K6" s="14" t="s">
        <v>21</v>
      </c>
      <c r="L6" s="14" t="s">
        <v>22</v>
      </c>
      <c r="M6" s="14">
        <v>39954</v>
      </c>
      <c r="N6" s="14">
        <v>110292</v>
      </c>
      <c r="O6" s="24">
        <f aca="true" t="shared" si="1" ref="O6:O57">N6/$F$57</f>
        <v>0.4217667304015296</v>
      </c>
      <c r="P6" s="25" t="str">
        <f aca="true" t="shared" si="2" ref="P6:P57">IF(O6&lt;=0.8,"a",IF(O6&lt;=0.9,"b1",IF(O6&lt;=0.85,"b2","c")))</f>
        <v>a</v>
      </c>
      <c r="S6" s="26">
        <v>4</v>
      </c>
      <c r="T6" s="14" t="s">
        <v>21</v>
      </c>
      <c r="U6" s="14" t="s">
        <v>22</v>
      </c>
      <c r="V6" s="14">
        <v>39954</v>
      </c>
      <c r="W6" s="14">
        <v>110292</v>
      </c>
      <c r="X6" s="14">
        <v>0.4217667304015296</v>
      </c>
      <c r="Y6" s="25" t="s">
        <v>18</v>
      </c>
      <c r="Z6" s="27">
        <f aca="true" t="shared" si="3" ref="Z6:Z57">IF(Y6="a",4,IF(Y6="b1",3,IF(Y6="b2",2,1)))</f>
        <v>4</v>
      </c>
      <c r="AC6" s="26">
        <v>9</v>
      </c>
      <c r="AD6" s="14" t="s">
        <v>19</v>
      </c>
      <c r="AE6" s="14" t="s">
        <v>23</v>
      </c>
      <c r="AF6" s="14">
        <v>11031</v>
      </c>
      <c r="AG6" s="14">
        <v>182796</v>
      </c>
      <c r="AH6" s="14">
        <v>0.6990286806883366</v>
      </c>
      <c r="AI6" s="25" t="s">
        <v>18</v>
      </c>
      <c r="AJ6" s="27">
        <f>IF(AI6="a",4,IF(AI6="b1",3,IF(AI6="b2",2,1)))</f>
        <v>4</v>
      </c>
    </row>
    <row r="7" spans="2:36" ht="21.75" customHeight="1">
      <c r="B7" s="19">
        <v>1</v>
      </c>
      <c r="C7" s="20" t="s">
        <v>19</v>
      </c>
      <c r="D7" s="20" t="s">
        <v>20</v>
      </c>
      <c r="E7" s="21">
        <v>32186</v>
      </c>
      <c r="F7" s="22">
        <f>SUM($E$5:E7)</f>
        <v>142478</v>
      </c>
      <c r="G7" s="23">
        <f t="shared" si="0"/>
        <v>0.5448489483747609</v>
      </c>
      <c r="J7" s="14">
        <v>1</v>
      </c>
      <c r="K7" s="14" t="s">
        <v>19</v>
      </c>
      <c r="L7" s="14" t="s">
        <v>20</v>
      </c>
      <c r="M7" s="14">
        <v>32186</v>
      </c>
      <c r="N7" s="14">
        <v>142478</v>
      </c>
      <c r="O7" s="24">
        <f t="shared" si="1"/>
        <v>0.5448489483747609</v>
      </c>
      <c r="P7" s="25" t="str">
        <f t="shared" si="2"/>
        <v>a</v>
      </c>
      <c r="S7" s="26">
        <v>1</v>
      </c>
      <c r="T7" s="14" t="s">
        <v>19</v>
      </c>
      <c r="U7" s="14" t="s">
        <v>20</v>
      </c>
      <c r="V7" s="14">
        <v>32186</v>
      </c>
      <c r="W7" s="14">
        <v>142478</v>
      </c>
      <c r="X7" s="14">
        <v>0.5448489483747609</v>
      </c>
      <c r="Y7" s="25" t="s">
        <v>18</v>
      </c>
      <c r="Z7" s="27">
        <f t="shared" si="3"/>
        <v>4</v>
      </c>
      <c r="AC7" s="26">
        <v>10</v>
      </c>
      <c r="AD7" s="14" t="s">
        <v>19</v>
      </c>
      <c r="AE7" s="14" t="s">
        <v>24</v>
      </c>
      <c r="AF7" s="14">
        <v>994</v>
      </c>
      <c r="AG7" s="14">
        <v>253473</v>
      </c>
      <c r="AH7" s="14">
        <v>0.9693040152963671</v>
      </c>
      <c r="AI7" s="25" t="s">
        <v>25</v>
      </c>
      <c r="AJ7" s="27">
        <f>IF(AI7="a",4,IF(AI7="b1",3,IF(AI7="b2",2,1)))</f>
        <v>1</v>
      </c>
    </row>
    <row r="8" spans="2:36" ht="21.75" customHeight="1">
      <c r="B8" s="19">
        <v>5</v>
      </c>
      <c r="C8" s="20" t="s">
        <v>26</v>
      </c>
      <c r="D8" s="20" t="s">
        <v>27</v>
      </c>
      <c r="E8" s="21">
        <v>16084</v>
      </c>
      <c r="F8" s="22">
        <f>SUM($E$5:E8)</f>
        <v>158562</v>
      </c>
      <c r="G8" s="23">
        <f t="shared" si="0"/>
        <v>0.6063556405353728</v>
      </c>
      <c r="J8" s="14">
        <v>5</v>
      </c>
      <c r="K8" s="14" t="s">
        <v>26</v>
      </c>
      <c r="L8" s="14" t="s">
        <v>27</v>
      </c>
      <c r="M8" s="14">
        <v>16084</v>
      </c>
      <c r="N8" s="14">
        <v>158562</v>
      </c>
      <c r="O8" s="24">
        <f t="shared" si="1"/>
        <v>0.6063556405353728</v>
      </c>
      <c r="P8" s="25" t="str">
        <f t="shared" si="2"/>
        <v>a</v>
      </c>
      <c r="S8" s="26">
        <v>5</v>
      </c>
      <c r="T8" s="14" t="s">
        <v>26</v>
      </c>
      <c r="U8" s="14" t="s">
        <v>27</v>
      </c>
      <c r="V8" s="14">
        <v>16084</v>
      </c>
      <c r="W8" s="14">
        <v>158562</v>
      </c>
      <c r="X8" s="14">
        <v>0.6063556405353728</v>
      </c>
      <c r="Y8" s="25" t="s">
        <v>18</v>
      </c>
      <c r="Z8" s="27">
        <f t="shared" si="3"/>
        <v>4</v>
      </c>
      <c r="AC8" s="26">
        <v>53</v>
      </c>
      <c r="AD8" s="14" t="s">
        <v>19</v>
      </c>
      <c r="AE8" s="14" t="s">
        <v>28</v>
      </c>
      <c r="AF8" s="14">
        <v>368</v>
      </c>
      <c r="AG8" s="14">
        <v>259455</v>
      </c>
      <c r="AH8" s="14">
        <v>0.9921797323135755</v>
      </c>
      <c r="AI8" s="25" t="s">
        <v>25</v>
      </c>
      <c r="AJ8" s="27">
        <f>IF(AI8="a",4,IF(AI8="b1",3,IF(AI8="b2",2,1)))</f>
        <v>1</v>
      </c>
    </row>
    <row r="9" spans="2:36" ht="21.75" customHeight="1">
      <c r="B9" s="19">
        <v>2</v>
      </c>
      <c r="C9" s="20" t="s">
        <v>16</v>
      </c>
      <c r="D9" s="20" t="s">
        <v>29</v>
      </c>
      <c r="E9" s="21">
        <v>13203</v>
      </c>
      <c r="F9" s="22">
        <f>SUM($E$5:E9)</f>
        <v>171765</v>
      </c>
      <c r="G9" s="23">
        <f t="shared" si="0"/>
        <v>0.6568451242829828</v>
      </c>
      <c r="J9" s="14">
        <v>2</v>
      </c>
      <c r="K9" s="14" t="s">
        <v>16</v>
      </c>
      <c r="L9" s="14" t="s">
        <v>29</v>
      </c>
      <c r="M9" s="14">
        <v>13203</v>
      </c>
      <c r="N9" s="14">
        <v>171765</v>
      </c>
      <c r="O9" s="24">
        <f t="shared" si="1"/>
        <v>0.6568451242829828</v>
      </c>
      <c r="P9" s="25" t="str">
        <f t="shared" si="2"/>
        <v>a</v>
      </c>
      <c r="S9" s="26">
        <v>2</v>
      </c>
      <c r="T9" s="14" t="s">
        <v>16</v>
      </c>
      <c r="U9" s="14" t="s">
        <v>29</v>
      </c>
      <c r="V9" s="14">
        <v>13203</v>
      </c>
      <c r="W9" s="14">
        <v>171765</v>
      </c>
      <c r="X9" s="14">
        <v>0.6568451242829828</v>
      </c>
      <c r="Y9" s="25" t="s">
        <v>18</v>
      </c>
      <c r="Z9" s="27">
        <f t="shared" si="3"/>
        <v>4</v>
      </c>
      <c r="AC9" s="26"/>
      <c r="AD9" s="28" t="s">
        <v>30</v>
      </c>
      <c r="AE9" s="14"/>
      <c r="AF9" s="14"/>
      <c r="AG9" s="14"/>
      <c r="AH9" s="14"/>
      <c r="AI9" s="25"/>
      <c r="AJ9" s="27">
        <f>SUBTOTAL(9,AJ5:AJ8)</f>
        <v>10</v>
      </c>
    </row>
    <row r="10" spans="2:36" ht="21.75" customHeight="1">
      <c r="B10" s="19">
        <v>9</v>
      </c>
      <c r="C10" s="20" t="s">
        <v>19</v>
      </c>
      <c r="D10" s="20" t="s">
        <v>23</v>
      </c>
      <c r="E10" s="21">
        <v>11031</v>
      </c>
      <c r="F10" s="22">
        <f>SUM($E$5:E10)</f>
        <v>182796</v>
      </c>
      <c r="G10" s="23">
        <f t="shared" si="0"/>
        <v>0.6990286806883366</v>
      </c>
      <c r="J10" s="14">
        <v>9</v>
      </c>
      <c r="K10" s="14" t="s">
        <v>19</v>
      </c>
      <c r="L10" s="14" t="s">
        <v>23</v>
      </c>
      <c r="M10" s="14">
        <v>11031</v>
      </c>
      <c r="N10" s="14">
        <v>182796</v>
      </c>
      <c r="O10" s="24">
        <f t="shared" si="1"/>
        <v>0.6990286806883366</v>
      </c>
      <c r="P10" s="25" t="str">
        <f t="shared" si="2"/>
        <v>a</v>
      </c>
      <c r="S10" s="26">
        <v>9</v>
      </c>
      <c r="T10" s="14" t="s">
        <v>19</v>
      </c>
      <c r="U10" s="14" t="s">
        <v>23</v>
      </c>
      <c r="V10" s="14">
        <v>11031</v>
      </c>
      <c r="W10" s="14">
        <v>182796</v>
      </c>
      <c r="X10" s="14">
        <v>0.6990286806883366</v>
      </c>
      <c r="Y10" s="25" t="s">
        <v>18</v>
      </c>
      <c r="Z10" s="27">
        <f t="shared" si="3"/>
        <v>4</v>
      </c>
      <c r="AC10" s="26">
        <v>3</v>
      </c>
      <c r="AD10" s="14" t="s">
        <v>16</v>
      </c>
      <c r="AE10" s="14" t="s">
        <v>17</v>
      </c>
      <c r="AF10" s="14">
        <v>70338</v>
      </c>
      <c r="AG10" s="14">
        <v>70338</v>
      </c>
      <c r="AH10" s="14">
        <v>0.2689789674952199</v>
      </c>
      <c r="AI10" s="25" t="s">
        <v>18</v>
      </c>
      <c r="AJ10" s="27">
        <f aca="true" t="shared" si="4" ref="AJ10:AJ18">IF(AI10="a",4,IF(AI10="b1",3,IF(AI10="b2",2,1)))</f>
        <v>4</v>
      </c>
    </row>
    <row r="11" spans="2:36" ht="21.75" customHeight="1">
      <c r="B11" s="19">
        <v>13</v>
      </c>
      <c r="C11" s="20" t="s">
        <v>26</v>
      </c>
      <c r="D11" s="20" t="s">
        <v>31</v>
      </c>
      <c r="E11" s="21">
        <v>10200</v>
      </c>
      <c r="F11" s="22">
        <f>SUM($E$5:E11)</f>
        <v>192996</v>
      </c>
      <c r="G11" s="23">
        <f t="shared" si="0"/>
        <v>0.7380344168260038</v>
      </c>
      <c r="J11" s="14">
        <v>13</v>
      </c>
      <c r="K11" s="14" t="s">
        <v>26</v>
      </c>
      <c r="L11" s="14" t="s">
        <v>31</v>
      </c>
      <c r="M11" s="14">
        <v>10200</v>
      </c>
      <c r="N11" s="14">
        <v>192996</v>
      </c>
      <c r="O11" s="24">
        <f t="shared" si="1"/>
        <v>0.7380344168260038</v>
      </c>
      <c r="P11" s="25" t="str">
        <f t="shared" si="2"/>
        <v>a</v>
      </c>
      <c r="S11" s="26">
        <v>13</v>
      </c>
      <c r="T11" s="14" t="s">
        <v>26</v>
      </c>
      <c r="U11" s="14" t="s">
        <v>31</v>
      </c>
      <c r="V11" s="14">
        <v>10200</v>
      </c>
      <c r="W11" s="14">
        <v>192996</v>
      </c>
      <c r="X11" s="14">
        <v>0.7380344168260038</v>
      </c>
      <c r="Y11" s="25" t="s">
        <v>18</v>
      </c>
      <c r="Z11" s="27">
        <f t="shared" si="3"/>
        <v>4</v>
      </c>
      <c r="AC11" s="26">
        <v>2</v>
      </c>
      <c r="AD11" s="14" t="s">
        <v>16</v>
      </c>
      <c r="AE11" s="14" t="s">
        <v>29</v>
      </c>
      <c r="AF11" s="14">
        <v>13203</v>
      </c>
      <c r="AG11" s="14">
        <v>171765</v>
      </c>
      <c r="AH11" s="14">
        <v>0.6568451242829828</v>
      </c>
      <c r="AI11" s="25" t="s">
        <v>18</v>
      </c>
      <c r="AJ11" s="27">
        <f t="shared" si="4"/>
        <v>4</v>
      </c>
    </row>
    <row r="12" spans="2:36" ht="21.75" customHeight="1">
      <c r="B12" s="19">
        <v>8</v>
      </c>
      <c r="C12" s="20" t="s">
        <v>32</v>
      </c>
      <c r="D12" s="20" t="s">
        <v>33</v>
      </c>
      <c r="E12" s="21">
        <v>8005</v>
      </c>
      <c r="F12" s="22">
        <f>SUM($E$5:E12)</f>
        <v>201001</v>
      </c>
      <c r="G12" s="23">
        <f t="shared" si="0"/>
        <v>0.7686462715105162</v>
      </c>
      <c r="J12" s="14">
        <v>8</v>
      </c>
      <c r="K12" s="14" t="s">
        <v>32</v>
      </c>
      <c r="L12" s="14" t="s">
        <v>33</v>
      </c>
      <c r="M12" s="14">
        <v>8005</v>
      </c>
      <c r="N12" s="14">
        <v>201001</v>
      </c>
      <c r="O12" s="24">
        <f t="shared" si="1"/>
        <v>0.7686462715105162</v>
      </c>
      <c r="P12" s="25" t="str">
        <f t="shared" si="2"/>
        <v>a</v>
      </c>
      <c r="S12" s="26">
        <v>8</v>
      </c>
      <c r="T12" s="14" t="s">
        <v>32</v>
      </c>
      <c r="U12" s="14" t="s">
        <v>33</v>
      </c>
      <c r="V12" s="14">
        <v>8005</v>
      </c>
      <c r="W12" s="14">
        <v>201001</v>
      </c>
      <c r="X12" s="14">
        <v>0.7686462715105162</v>
      </c>
      <c r="Y12" s="25" t="s">
        <v>18</v>
      </c>
      <c r="Z12" s="27">
        <f t="shared" si="3"/>
        <v>4</v>
      </c>
      <c r="AC12" s="26">
        <v>31</v>
      </c>
      <c r="AD12" s="14" t="s">
        <v>16</v>
      </c>
      <c r="AE12" s="14" t="s">
        <v>34</v>
      </c>
      <c r="AF12" s="14">
        <v>4338</v>
      </c>
      <c r="AG12" s="14">
        <v>218634</v>
      </c>
      <c r="AH12" s="14">
        <v>0.836076481835564</v>
      </c>
      <c r="AI12" s="25" t="s">
        <v>35</v>
      </c>
      <c r="AJ12" s="27">
        <f t="shared" si="4"/>
        <v>3</v>
      </c>
    </row>
    <row r="13" spans="2:36" ht="21.75" customHeight="1">
      <c r="B13" s="19">
        <v>7</v>
      </c>
      <c r="C13" s="20" t="s">
        <v>36</v>
      </c>
      <c r="D13" s="20" t="s">
        <v>37</v>
      </c>
      <c r="E13" s="21">
        <v>6878</v>
      </c>
      <c r="F13" s="22">
        <f>SUM($E$5:E13)</f>
        <v>207879</v>
      </c>
      <c r="G13" s="23">
        <f t="shared" si="0"/>
        <v>0.7949483747609942</v>
      </c>
      <c r="J13" s="14">
        <v>7</v>
      </c>
      <c r="K13" s="14" t="s">
        <v>36</v>
      </c>
      <c r="L13" s="14" t="s">
        <v>37</v>
      </c>
      <c r="M13" s="14">
        <v>6878</v>
      </c>
      <c r="N13" s="14">
        <v>207879</v>
      </c>
      <c r="O13" s="24">
        <f t="shared" si="1"/>
        <v>0.7949483747609942</v>
      </c>
      <c r="P13" s="25" t="str">
        <f t="shared" si="2"/>
        <v>a</v>
      </c>
      <c r="S13" s="26">
        <v>7</v>
      </c>
      <c r="T13" s="14" t="s">
        <v>36</v>
      </c>
      <c r="U13" s="14" t="s">
        <v>37</v>
      </c>
      <c r="V13" s="14">
        <v>6878</v>
      </c>
      <c r="W13" s="14">
        <v>207879</v>
      </c>
      <c r="X13" s="14">
        <v>0.7949483747609942</v>
      </c>
      <c r="Y13" s="25" t="s">
        <v>18</v>
      </c>
      <c r="Z13" s="27">
        <f t="shared" si="3"/>
        <v>4</v>
      </c>
      <c r="AC13" s="26">
        <v>49</v>
      </c>
      <c r="AD13" s="14" t="s">
        <v>16</v>
      </c>
      <c r="AE13" s="14" t="s">
        <v>38</v>
      </c>
      <c r="AF13" s="14">
        <v>1857</v>
      </c>
      <c r="AG13" s="14">
        <v>236227</v>
      </c>
      <c r="AH13" s="14">
        <v>0.9033537284894837</v>
      </c>
      <c r="AI13" s="25" t="s">
        <v>25</v>
      </c>
      <c r="AJ13" s="27">
        <f t="shared" si="4"/>
        <v>1</v>
      </c>
    </row>
    <row r="14" spans="2:36" ht="21.75" customHeight="1">
      <c r="B14" s="19">
        <v>25</v>
      </c>
      <c r="C14" s="20" t="s">
        <v>26</v>
      </c>
      <c r="D14" s="20" t="s">
        <v>39</v>
      </c>
      <c r="E14" s="21">
        <v>6417</v>
      </c>
      <c r="F14" s="22">
        <f>SUM($E$5:E14)</f>
        <v>214296</v>
      </c>
      <c r="G14" s="23">
        <f t="shared" si="0"/>
        <v>0.8194875717017208</v>
      </c>
      <c r="J14" s="14">
        <v>25</v>
      </c>
      <c r="K14" s="14" t="s">
        <v>26</v>
      </c>
      <c r="L14" s="14" t="s">
        <v>39</v>
      </c>
      <c r="M14" s="14">
        <v>6417</v>
      </c>
      <c r="N14" s="14">
        <v>214296</v>
      </c>
      <c r="O14" s="24">
        <f t="shared" si="1"/>
        <v>0.8194875717017208</v>
      </c>
      <c r="P14" s="25" t="str">
        <f t="shared" si="2"/>
        <v>b1</v>
      </c>
      <c r="S14" s="26">
        <v>25</v>
      </c>
      <c r="T14" s="14" t="s">
        <v>26</v>
      </c>
      <c r="U14" s="14" t="s">
        <v>39</v>
      </c>
      <c r="V14" s="14">
        <v>6417</v>
      </c>
      <c r="W14" s="14">
        <v>214296</v>
      </c>
      <c r="X14" s="14">
        <v>0.8194875717017208</v>
      </c>
      <c r="Y14" s="25" t="s">
        <v>35</v>
      </c>
      <c r="Z14" s="27">
        <f t="shared" si="3"/>
        <v>3</v>
      </c>
      <c r="AC14" s="26">
        <v>16</v>
      </c>
      <c r="AD14" s="14" t="s">
        <v>16</v>
      </c>
      <c r="AE14" s="14" t="s">
        <v>40</v>
      </c>
      <c r="AF14" s="14">
        <v>1612</v>
      </c>
      <c r="AG14" s="14">
        <v>239541</v>
      </c>
      <c r="AH14" s="14">
        <v>0.9160267686424474</v>
      </c>
      <c r="AI14" s="25" t="s">
        <v>25</v>
      </c>
      <c r="AJ14" s="27">
        <f t="shared" si="4"/>
        <v>1</v>
      </c>
    </row>
    <row r="15" spans="2:36" ht="21.75" customHeight="1">
      <c r="B15" s="19">
        <v>31</v>
      </c>
      <c r="C15" s="20" t="s">
        <v>16</v>
      </c>
      <c r="D15" s="20" t="s">
        <v>34</v>
      </c>
      <c r="E15" s="21">
        <v>4338</v>
      </c>
      <c r="F15" s="22">
        <f>SUM($E$5:E15)</f>
        <v>218634</v>
      </c>
      <c r="G15" s="23">
        <f t="shared" si="0"/>
        <v>0.836076481835564</v>
      </c>
      <c r="J15" s="14">
        <v>31</v>
      </c>
      <c r="K15" s="14" t="s">
        <v>16</v>
      </c>
      <c r="L15" s="14" t="s">
        <v>34</v>
      </c>
      <c r="M15" s="14">
        <v>4338</v>
      </c>
      <c r="N15" s="14">
        <v>218634</v>
      </c>
      <c r="O15" s="24">
        <f t="shared" si="1"/>
        <v>0.836076481835564</v>
      </c>
      <c r="P15" s="25" t="str">
        <f t="shared" si="2"/>
        <v>b1</v>
      </c>
      <c r="S15" s="26">
        <v>31</v>
      </c>
      <c r="T15" s="14" t="s">
        <v>16</v>
      </c>
      <c r="U15" s="14" t="s">
        <v>34</v>
      </c>
      <c r="V15" s="14">
        <v>4338</v>
      </c>
      <c r="W15" s="14">
        <v>218634</v>
      </c>
      <c r="X15" s="14">
        <v>0.836076481835564</v>
      </c>
      <c r="Y15" s="25" t="s">
        <v>35</v>
      </c>
      <c r="Z15" s="27">
        <f t="shared" si="3"/>
        <v>3</v>
      </c>
      <c r="AC15" s="26">
        <v>38</v>
      </c>
      <c r="AD15" s="14" t="s">
        <v>16</v>
      </c>
      <c r="AE15" s="14" t="s">
        <v>41</v>
      </c>
      <c r="AF15" s="14">
        <v>1230</v>
      </c>
      <c r="AG15" s="14">
        <v>246800</v>
      </c>
      <c r="AH15" s="14">
        <v>0.9437858508604207</v>
      </c>
      <c r="AI15" s="25" t="s">
        <v>25</v>
      </c>
      <c r="AJ15" s="27">
        <f t="shared" si="4"/>
        <v>1</v>
      </c>
    </row>
    <row r="16" spans="2:36" ht="21.75" customHeight="1">
      <c r="B16" s="19">
        <v>6</v>
      </c>
      <c r="C16" s="20" t="s">
        <v>26</v>
      </c>
      <c r="D16" s="20" t="s">
        <v>42</v>
      </c>
      <c r="E16" s="21">
        <v>3700</v>
      </c>
      <c r="F16" s="22">
        <f>SUM($E$5:E16)</f>
        <v>222334</v>
      </c>
      <c r="G16" s="23">
        <f t="shared" si="0"/>
        <v>0.850225621414914</v>
      </c>
      <c r="J16" s="14">
        <v>6</v>
      </c>
      <c r="K16" s="14" t="s">
        <v>26</v>
      </c>
      <c r="L16" s="14" t="s">
        <v>42</v>
      </c>
      <c r="M16" s="14">
        <v>3700</v>
      </c>
      <c r="N16" s="14">
        <v>222334</v>
      </c>
      <c r="O16" s="24">
        <f t="shared" si="1"/>
        <v>0.850225621414914</v>
      </c>
      <c r="P16" s="25" t="str">
        <f t="shared" si="2"/>
        <v>b1</v>
      </c>
      <c r="S16" s="26">
        <v>6</v>
      </c>
      <c r="T16" s="14" t="s">
        <v>26</v>
      </c>
      <c r="U16" s="14" t="s">
        <v>42</v>
      </c>
      <c r="V16" s="14">
        <v>3700</v>
      </c>
      <c r="W16" s="14">
        <v>222334</v>
      </c>
      <c r="X16" s="14">
        <v>0.850225621414914</v>
      </c>
      <c r="Y16" s="25" t="s">
        <v>35</v>
      </c>
      <c r="Z16" s="27">
        <f t="shared" si="3"/>
        <v>3</v>
      </c>
      <c r="AC16" s="26">
        <v>19</v>
      </c>
      <c r="AD16" s="14" t="s">
        <v>16</v>
      </c>
      <c r="AE16" s="14" t="s">
        <v>43</v>
      </c>
      <c r="AF16" s="14">
        <v>1041</v>
      </c>
      <c r="AG16" s="14">
        <v>252479</v>
      </c>
      <c r="AH16" s="14">
        <v>0.9655028680688337</v>
      </c>
      <c r="AI16" s="25" t="s">
        <v>25</v>
      </c>
      <c r="AJ16" s="27">
        <f t="shared" si="4"/>
        <v>1</v>
      </c>
    </row>
    <row r="17" spans="2:36" ht="21.75" customHeight="1">
      <c r="B17" s="19">
        <v>35</v>
      </c>
      <c r="C17" s="20" t="s">
        <v>32</v>
      </c>
      <c r="D17" s="20" t="s">
        <v>44</v>
      </c>
      <c r="E17" s="21">
        <v>3129</v>
      </c>
      <c r="F17" s="22">
        <f>SUM($E$5:E17)</f>
        <v>225463</v>
      </c>
      <c r="G17" s="23">
        <f t="shared" si="0"/>
        <v>0.8621912045889102</v>
      </c>
      <c r="J17" s="14">
        <v>35</v>
      </c>
      <c r="K17" s="14" t="s">
        <v>32</v>
      </c>
      <c r="L17" s="14" t="s">
        <v>44</v>
      </c>
      <c r="M17" s="14">
        <v>3129</v>
      </c>
      <c r="N17" s="14">
        <v>225463</v>
      </c>
      <c r="O17" s="24">
        <f t="shared" si="1"/>
        <v>0.8621912045889102</v>
      </c>
      <c r="P17" s="25" t="str">
        <f t="shared" si="2"/>
        <v>b1</v>
      </c>
      <c r="S17" s="26">
        <v>35</v>
      </c>
      <c r="T17" s="14" t="s">
        <v>32</v>
      </c>
      <c r="U17" s="14" t="s">
        <v>44</v>
      </c>
      <c r="V17" s="14">
        <v>3129</v>
      </c>
      <c r="W17" s="14">
        <v>225463</v>
      </c>
      <c r="X17" s="14">
        <v>0.8621912045889102</v>
      </c>
      <c r="Y17" s="25" t="s">
        <v>35</v>
      </c>
      <c r="Z17" s="27">
        <f t="shared" si="3"/>
        <v>3</v>
      </c>
      <c r="AC17" s="26">
        <v>26</v>
      </c>
      <c r="AD17" s="14" t="s">
        <v>16</v>
      </c>
      <c r="AE17" s="14" t="s">
        <v>45</v>
      </c>
      <c r="AF17" s="14">
        <v>600</v>
      </c>
      <c r="AG17" s="14">
        <v>257266</v>
      </c>
      <c r="AH17" s="14">
        <v>0.9838087954110899</v>
      </c>
      <c r="AI17" s="25" t="s">
        <v>25</v>
      </c>
      <c r="AJ17" s="27">
        <f t="shared" si="4"/>
        <v>1</v>
      </c>
    </row>
    <row r="18" spans="2:36" ht="21.75" customHeight="1">
      <c r="B18" s="19">
        <v>22</v>
      </c>
      <c r="C18" s="20" t="s">
        <v>32</v>
      </c>
      <c r="D18" s="20" t="s">
        <v>46</v>
      </c>
      <c r="E18" s="21">
        <v>2787</v>
      </c>
      <c r="F18" s="22">
        <f>SUM($E$5:E18)</f>
        <v>228250</v>
      </c>
      <c r="G18" s="23">
        <f t="shared" si="0"/>
        <v>0.872848948374761</v>
      </c>
      <c r="J18" s="14">
        <v>22</v>
      </c>
      <c r="K18" s="14" t="s">
        <v>32</v>
      </c>
      <c r="L18" s="14" t="s">
        <v>46</v>
      </c>
      <c r="M18" s="14">
        <v>2787</v>
      </c>
      <c r="N18" s="14">
        <v>228250</v>
      </c>
      <c r="O18" s="24">
        <f t="shared" si="1"/>
        <v>0.872848948374761</v>
      </c>
      <c r="P18" s="25" t="str">
        <f t="shared" si="2"/>
        <v>b1</v>
      </c>
      <c r="S18" s="26">
        <v>22</v>
      </c>
      <c r="T18" s="14" t="s">
        <v>32</v>
      </c>
      <c r="U18" s="14" t="s">
        <v>46</v>
      </c>
      <c r="V18" s="14">
        <v>2787</v>
      </c>
      <c r="W18" s="14">
        <v>228250</v>
      </c>
      <c r="X18" s="14">
        <v>0.872848948374761</v>
      </c>
      <c r="Y18" s="25" t="s">
        <v>35</v>
      </c>
      <c r="Z18" s="27">
        <f t="shared" si="3"/>
        <v>3</v>
      </c>
      <c r="AC18" s="26">
        <v>42</v>
      </c>
      <c r="AD18" s="14" t="s">
        <v>16</v>
      </c>
      <c r="AE18" s="14" t="s">
        <v>47</v>
      </c>
      <c r="AF18" s="14">
        <v>359</v>
      </c>
      <c r="AG18" s="14">
        <v>259814</v>
      </c>
      <c r="AH18" s="14">
        <v>0.9935525812619503</v>
      </c>
      <c r="AI18" s="25" t="s">
        <v>25</v>
      </c>
      <c r="AJ18" s="27">
        <f t="shared" si="4"/>
        <v>1</v>
      </c>
    </row>
    <row r="19" spans="2:36" ht="21.75" customHeight="1">
      <c r="B19" s="19">
        <v>43</v>
      </c>
      <c r="C19" s="20" t="s">
        <v>36</v>
      </c>
      <c r="D19" s="20" t="s">
        <v>48</v>
      </c>
      <c r="E19" s="21">
        <v>2258</v>
      </c>
      <c r="F19" s="22">
        <f>SUM($E$5:E19)</f>
        <v>230508</v>
      </c>
      <c r="G19" s="23">
        <f t="shared" si="0"/>
        <v>0.8814837476099426</v>
      </c>
      <c r="J19" s="14">
        <v>43</v>
      </c>
      <c r="K19" s="14" t="s">
        <v>36</v>
      </c>
      <c r="L19" s="14" t="s">
        <v>48</v>
      </c>
      <c r="M19" s="14">
        <v>2258</v>
      </c>
      <c r="N19" s="14">
        <v>230508</v>
      </c>
      <c r="O19" s="24">
        <f t="shared" si="1"/>
        <v>0.8814837476099426</v>
      </c>
      <c r="P19" s="25" t="str">
        <f t="shared" si="2"/>
        <v>b1</v>
      </c>
      <c r="S19" s="26">
        <v>43</v>
      </c>
      <c r="T19" s="14" t="s">
        <v>36</v>
      </c>
      <c r="U19" s="14" t="s">
        <v>48</v>
      </c>
      <c r="V19" s="14">
        <v>2258</v>
      </c>
      <c r="W19" s="14">
        <v>230508</v>
      </c>
      <c r="X19" s="14">
        <v>0.8814837476099426</v>
      </c>
      <c r="Y19" s="25" t="s">
        <v>35</v>
      </c>
      <c r="Z19" s="27">
        <f t="shared" si="3"/>
        <v>3</v>
      </c>
      <c r="AC19" s="26"/>
      <c r="AD19" s="28" t="s">
        <v>49</v>
      </c>
      <c r="AE19" s="14"/>
      <c r="AF19" s="14"/>
      <c r="AG19" s="14"/>
      <c r="AH19" s="14"/>
      <c r="AI19" s="25"/>
      <c r="AJ19" s="27">
        <f>SUBTOTAL(9,AJ10:AJ18)</f>
        <v>17</v>
      </c>
    </row>
    <row r="20" spans="2:36" ht="21.75" customHeight="1">
      <c r="B20" s="19">
        <v>36</v>
      </c>
      <c r="C20" s="20" t="s">
        <v>26</v>
      </c>
      <c r="D20" s="20" t="s">
        <v>50</v>
      </c>
      <c r="E20" s="21">
        <v>1937</v>
      </c>
      <c r="F20" s="22">
        <f>SUM($E$5:E20)</f>
        <v>232445</v>
      </c>
      <c r="G20" s="23">
        <f t="shared" si="0"/>
        <v>0.8888910133843212</v>
      </c>
      <c r="J20" s="14">
        <v>36</v>
      </c>
      <c r="K20" s="14" t="s">
        <v>26</v>
      </c>
      <c r="L20" s="14" t="s">
        <v>50</v>
      </c>
      <c r="M20" s="14">
        <v>1937</v>
      </c>
      <c r="N20" s="14">
        <v>232445</v>
      </c>
      <c r="O20" s="24">
        <f t="shared" si="1"/>
        <v>0.8888910133843212</v>
      </c>
      <c r="P20" s="25" t="str">
        <f t="shared" si="2"/>
        <v>b1</v>
      </c>
      <c r="S20" s="26">
        <v>36</v>
      </c>
      <c r="T20" s="14" t="s">
        <v>26</v>
      </c>
      <c r="U20" s="14" t="s">
        <v>50</v>
      </c>
      <c r="V20" s="14">
        <v>1937</v>
      </c>
      <c r="W20" s="14">
        <v>232445</v>
      </c>
      <c r="X20" s="14">
        <v>0.8888910133843212</v>
      </c>
      <c r="Y20" s="25" t="s">
        <v>35</v>
      </c>
      <c r="Z20" s="27">
        <f t="shared" si="3"/>
        <v>3</v>
      </c>
      <c r="AC20" s="26">
        <v>4</v>
      </c>
      <c r="AD20" s="14" t="s">
        <v>21</v>
      </c>
      <c r="AE20" s="14" t="s">
        <v>22</v>
      </c>
      <c r="AF20" s="14">
        <v>39954</v>
      </c>
      <c r="AG20" s="14">
        <v>110292</v>
      </c>
      <c r="AH20" s="14">
        <v>0.4217667304015296</v>
      </c>
      <c r="AI20" s="25" t="s">
        <v>18</v>
      </c>
      <c r="AJ20" s="27">
        <f aca="true" t="shared" si="5" ref="AJ20:AJ29">IF(AI20="a",4,IF(AI20="b1",3,IF(AI20="b2",2,1)))</f>
        <v>4</v>
      </c>
    </row>
    <row r="21" spans="2:36" ht="21.75" customHeight="1">
      <c r="B21" s="19">
        <v>41</v>
      </c>
      <c r="C21" s="20" t="s">
        <v>26</v>
      </c>
      <c r="D21" s="20" t="s">
        <v>51</v>
      </c>
      <c r="E21" s="21">
        <v>1925</v>
      </c>
      <c r="F21" s="22">
        <f>SUM($E$5:E21)</f>
        <v>234370</v>
      </c>
      <c r="G21" s="23">
        <f t="shared" si="0"/>
        <v>0.8962523900573613</v>
      </c>
      <c r="J21" s="14">
        <v>41</v>
      </c>
      <c r="K21" s="14" t="s">
        <v>26</v>
      </c>
      <c r="L21" s="14" t="s">
        <v>51</v>
      </c>
      <c r="M21" s="14">
        <v>1925</v>
      </c>
      <c r="N21" s="14">
        <v>234370</v>
      </c>
      <c r="O21" s="24">
        <f t="shared" si="1"/>
        <v>0.8962523900573613</v>
      </c>
      <c r="P21" s="25" t="str">
        <f t="shared" si="2"/>
        <v>b1</v>
      </c>
      <c r="S21" s="26">
        <v>41</v>
      </c>
      <c r="T21" s="14" t="s">
        <v>26</v>
      </c>
      <c r="U21" s="14" t="s">
        <v>51</v>
      </c>
      <c r="V21" s="14">
        <v>1925</v>
      </c>
      <c r="W21" s="14">
        <v>234370</v>
      </c>
      <c r="X21" s="14">
        <v>0.8962523900573613</v>
      </c>
      <c r="Y21" s="25" t="s">
        <v>35</v>
      </c>
      <c r="Z21" s="27">
        <f t="shared" si="3"/>
        <v>3</v>
      </c>
      <c r="AC21" s="26">
        <v>11</v>
      </c>
      <c r="AD21" s="14" t="s">
        <v>21</v>
      </c>
      <c r="AE21" s="14" t="s">
        <v>52</v>
      </c>
      <c r="AF21" s="14">
        <v>1446</v>
      </c>
      <c r="AG21" s="14">
        <v>244169</v>
      </c>
      <c r="AH21" s="14">
        <v>0.9337246653919694</v>
      </c>
      <c r="AI21" s="25" t="s">
        <v>25</v>
      </c>
      <c r="AJ21" s="27">
        <f t="shared" si="5"/>
        <v>1</v>
      </c>
    </row>
    <row r="22" spans="2:36" ht="21.75" customHeight="1">
      <c r="B22" s="19">
        <v>49</v>
      </c>
      <c r="C22" s="20" t="s">
        <v>16</v>
      </c>
      <c r="D22" s="20" t="s">
        <v>38</v>
      </c>
      <c r="E22" s="21">
        <v>1857</v>
      </c>
      <c r="F22" s="22">
        <f>SUM($E$5:E22)</f>
        <v>236227</v>
      </c>
      <c r="G22" s="23">
        <f t="shared" si="0"/>
        <v>0.9033537284894837</v>
      </c>
      <c r="J22" s="14">
        <v>49</v>
      </c>
      <c r="K22" s="14" t="s">
        <v>16</v>
      </c>
      <c r="L22" s="14" t="s">
        <v>38</v>
      </c>
      <c r="M22" s="14">
        <v>1857</v>
      </c>
      <c r="N22" s="14">
        <v>236227</v>
      </c>
      <c r="O22" s="24">
        <f t="shared" si="1"/>
        <v>0.9033537284894837</v>
      </c>
      <c r="P22" s="25" t="str">
        <f t="shared" si="2"/>
        <v>c</v>
      </c>
      <c r="S22" s="26">
        <v>49</v>
      </c>
      <c r="T22" s="14" t="s">
        <v>16</v>
      </c>
      <c r="U22" s="14" t="s">
        <v>38</v>
      </c>
      <c r="V22" s="14">
        <v>1857</v>
      </c>
      <c r="W22" s="14">
        <v>236227</v>
      </c>
      <c r="X22" s="14">
        <v>0.9033537284894837</v>
      </c>
      <c r="Y22" s="25" t="s">
        <v>25</v>
      </c>
      <c r="Z22" s="27">
        <f t="shared" si="3"/>
        <v>1</v>
      </c>
      <c r="AC22" s="26">
        <v>47</v>
      </c>
      <c r="AD22" s="14" t="s">
        <v>21</v>
      </c>
      <c r="AE22" s="14" t="s">
        <v>53</v>
      </c>
      <c r="AF22" s="14">
        <v>1401</v>
      </c>
      <c r="AG22" s="14">
        <v>245570</v>
      </c>
      <c r="AH22" s="14">
        <v>0.9390822179732313</v>
      </c>
      <c r="AI22" s="25" t="s">
        <v>25</v>
      </c>
      <c r="AJ22" s="27">
        <f t="shared" si="5"/>
        <v>1</v>
      </c>
    </row>
    <row r="23" spans="2:36" ht="21.75" customHeight="1">
      <c r="B23" s="19">
        <v>39</v>
      </c>
      <c r="C23" s="20" t="s">
        <v>26</v>
      </c>
      <c r="D23" s="20" t="s">
        <v>54</v>
      </c>
      <c r="E23" s="21">
        <v>1702</v>
      </c>
      <c r="F23" s="22">
        <f>SUM($E$5:E23)</f>
        <v>237929</v>
      </c>
      <c r="G23" s="23">
        <f t="shared" si="0"/>
        <v>0.9098623326959847</v>
      </c>
      <c r="J23" s="14">
        <v>39</v>
      </c>
      <c r="K23" s="14" t="s">
        <v>26</v>
      </c>
      <c r="L23" s="14" t="s">
        <v>54</v>
      </c>
      <c r="M23" s="14">
        <v>1702</v>
      </c>
      <c r="N23" s="14">
        <v>237929</v>
      </c>
      <c r="O23" s="24">
        <f t="shared" si="1"/>
        <v>0.9098623326959847</v>
      </c>
      <c r="P23" s="25" t="str">
        <f t="shared" si="2"/>
        <v>c</v>
      </c>
      <c r="S23" s="26">
        <v>39</v>
      </c>
      <c r="T23" s="14" t="s">
        <v>26</v>
      </c>
      <c r="U23" s="14" t="s">
        <v>54</v>
      </c>
      <c r="V23" s="14">
        <v>1702</v>
      </c>
      <c r="W23" s="14">
        <v>237929</v>
      </c>
      <c r="X23" s="14">
        <v>0.9098623326959847</v>
      </c>
      <c r="Y23" s="25" t="s">
        <v>25</v>
      </c>
      <c r="Z23" s="27">
        <f t="shared" si="3"/>
        <v>1</v>
      </c>
      <c r="AC23" s="26">
        <v>52</v>
      </c>
      <c r="AD23" s="14" t="s">
        <v>21</v>
      </c>
      <c r="AE23" s="14" t="s">
        <v>55</v>
      </c>
      <c r="AF23" s="14">
        <v>1216</v>
      </c>
      <c r="AG23" s="14">
        <v>248016</v>
      </c>
      <c r="AH23" s="14">
        <v>0.9484359464627151</v>
      </c>
      <c r="AI23" s="25" t="s">
        <v>25</v>
      </c>
      <c r="AJ23" s="27">
        <f t="shared" si="5"/>
        <v>1</v>
      </c>
    </row>
    <row r="24" spans="2:36" ht="21.75" customHeight="1">
      <c r="B24" s="19">
        <v>16</v>
      </c>
      <c r="C24" s="20" t="s">
        <v>16</v>
      </c>
      <c r="D24" s="20" t="s">
        <v>40</v>
      </c>
      <c r="E24" s="21">
        <v>1612</v>
      </c>
      <c r="F24" s="22">
        <f>SUM($E$5:E24)</f>
        <v>239541</v>
      </c>
      <c r="G24" s="23">
        <f t="shared" si="0"/>
        <v>0.9160267686424474</v>
      </c>
      <c r="J24" s="14">
        <v>16</v>
      </c>
      <c r="K24" s="14" t="s">
        <v>16</v>
      </c>
      <c r="L24" s="14" t="s">
        <v>40</v>
      </c>
      <c r="M24" s="14">
        <v>1612</v>
      </c>
      <c r="N24" s="14">
        <v>239541</v>
      </c>
      <c r="O24" s="24">
        <f t="shared" si="1"/>
        <v>0.9160267686424474</v>
      </c>
      <c r="P24" s="25" t="str">
        <f t="shared" si="2"/>
        <v>c</v>
      </c>
      <c r="S24" s="26">
        <v>16</v>
      </c>
      <c r="T24" s="14" t="s">
        <v>16</v>
      </c>
      <c r="U24" s="14" t="s">
        <v>40</v>
      </c>
      <c r="V24" s="14">
        <v>1612</v>
      </c>
      <c r="W24" s="14">
        <v>239541</v>
      </c>
      <c r="X24" s="14">
        <v>0.9160267686424474</v>
      </c>
      <c r="Y24" s="25" t="s">
        <v>25</v>
      </c>
      <c r="Z24" s="27">
        <f t="shared" si="3"/>
        <v>1</v>
      </c>
      <c r="AC24" s="26">
        <v>30</v>
      </c>
      <c r="AD24" s="14" t="s">
        <v>21</v>
      </c>
      <c r="AE24" s="14" t="s">
        <v>56</v>
      </c>
      <c r="AF24" s="14">
        <v>1204</v>
      </c>
      <c r="AG24" s="14">
        <v>249220</v>
      </c>
      <c r="AH24" s="14">
        <v>0.9530401529636712</v>
      </c>
      <c r="AI24" s="25" t="s">
        <v>25</v>
      </c>
      <c r="AJ24" s="27">
        <f t="shared" si="5"/>
        <v>1</v>
      </c>
    </row>
    <row r="25" spans="2:36" ht="21.75" customHeight="1">
      <c r="B25" s="19">
        <v>14</v>
      </c>
      <c r="C25" s="20" t="s">
        <v>32</v>
      </c>
      <c r="D25" s="20" t="s">
        <v>57</v>
      </c>
      <c r="E25" s="21">
        <v>1606</v>
      </c>
      <c r="F25" s="22">
        <f>SUM($E$5:E25)</f>
        <v>241147</v>
      </c>
      <c r="G25" s="23">
        <f t="shared" si="0"/>
        <v>0.9221682600382409</v>
      </c>
      <c r="J25" s="14">
        <v>14</v>
      </c>
      <c r="K25" s="14" t="s">
        <v>32</v>
      </c>
      <c r="L25" s="14" t="s">
        <v>57</v>
      </c>
      <c r="M25" s="14">
        <v>1606</v>
      </c>
      <c r="N25" s="14">
        <v>241147</v>
      </c>
      <c r="O25" s="24">
        <f t="shared" si="1"/>
        <v>0.9221682600382409</v>
      </c>
      <c r="P25" s="25" t="str">
        <f t="shared" si="2"/>
        <v>c</v>
      </c>
      <c r="S25" s="26">
        <v>14</v>
      </c>
      <c r="T25" s="14" t="s">
        <v>32</v>
      </c>
      <c r="U25" s="14" t="s">
        <v>57</v>
      </c>
      <c r="V25" s="14">
        <v>1606</v>
      </c>
      <c r="W25" s="14">
        <v>241147</v>
      </c>
      <c r="X25" s="14">
        <v>0.9221682600382409</v>
      </c>
      <c r="Y25" s="25" t="s">
        <v>25</v>
      </c>
      <c r="Z25" s="27">
        <f t="shared" si="3"/>
        <v>1</v>
      </c>
      <c r="AC25" s="26">
        <v>27</v>
      </c>
      <c r="AD25" s="14" t="s">
        <v>21</v>
      </c>
      <c r="AE25" s="14" t="s">
        <v>58</v>
      </c>
      <c r="AF25" s="14">
        <v>508</v>
      </c>
      <c r="AG25" s="14">
        <v>257774</v>
      </c>
      <c r="AH25" s="14">
        <v>0.9857514340344168</v>
      </c>
      <c r="AI25" s="25" t="s">
        <v>25</v>
      </c>
      <c r="AJ25" s="27">
        <f t="shared" si="5"/>
        <v>1</v>
      </c>
    </row>
    <row r="26" spans="2:36" ht="21.75" customHeight="1">
      <c r="B26" s="19">
        <v>33</v>
      </c>
      <c r="C26" s="20" t="s">
        <v>36</v>
      </c>
      <c r="D26" s="20" t="s">
        <v>59</v>
      </c>
      <c r="E26" s="21">
        <v>1576</v>
      </c>
      <c r="F26" s="22">
        <f>SUM($E$5:E26)</f>
        <v>242723</v>
      </c>
      <c r="G26" s="23">
        <f t="shared" si="0"/>
        <v>0.9281950286806884</v>
      </c>
      <c r="J26" s="14">
        <v>33</v>
      </c>
      <c r="K26" s="14" t="s">
        <v>36</v>
      </c>
      <c r="L26" s="14" t="s">
        <v>59</v>
      </c>
      <c r="M26" s="14">
        <v>1576</v>
      </c>
      <c r="N26" s="14">
        <v>242723</v>
      </c>
      <c r="O26" s="24">
        <f t="shared" si="1"/>
        <v>0.9281950286806884</v>
      </c>
      <c r="P26" s="25" t="str">
        <f t="shared" si="2"/>
        <v>c</v>
      </c>
      <c r="S26" s="26">
        <v>33</v>
      </c>
      <c r="T26" s="14" t="s">
        <v>36</v>
      </c>
      <c r="U26" s="14" t="s">
        <v>59</v>
      </c>
      <c r="V26" s="14">
        <v>1576</v>
      </c>
      <c r="W26" s="14">
        <v>242723</v>
      </c>
      <c r="X26" s="14">
        <v>0.9281950286806884</v>
      </c>
      <c r="Y26" s="25" t="s">
        <v>25</v>
      </c>
      <c r="Z26" s="27">
        <f t="shared" si="3"/>
        <v>1</v>
      </c>
      <c r="AC26" s="26">
        <v>37</v>
      </c>
      <c r="AD26" s="14" t="s">
        <v>21</v>
      </c>
      <c r="AE26" s="14" t="s">
        <v>60</v>
      </c>
      <c r="AF26" s="14">
        <v>451</v>
      </c>
      <c r="AG26" s="14">
        <v>258225</v>
      </c>
      <c r="AH26" s="14">
        <v>0.9874760994263863</v>
      </c>
      <c r="AI26" s="25" t="s">
        <v>25</v>
      </c>
      <c r="AJ26" s="27">
        <f t="shared" si="5"/>
        <v>1</v>
      </c>
    </row>
    <row r="27" spans="2:36" ht="21.75" customHeight="1">
      <c r="B27" s="19">
        <v>11</v>
      </c>
      <c r="C27" s="20" t="s">
        <v>21</v>
      </c>
      <c r="D27" s="20" t="s">
        <v>52</v>
      </c>
      <c r="E27" s="21">
        <v>1446</v>
      </c>
      <c r="F27" s="22">
        <f>SUM($E$5:E27)</f>
        <v>244169</v>
      </c>
      <c r="G27" s="23">
        <f t="shared" si="0"/>
        <v>0.9337246653919694</v>
      </c>
      <c r="J27" s="14">
        <v>11</v>
      </c>
      <c r="K27" s="14" t="s">
        <v>21</v>
      </c>
      <c r="L27" s="14" t="s">
        <v>52</v>
      </c>
      <c r="M27" s="14">
        <v>1446</v>
      </c>
      <c r="N27" s="14">
        <v>244169</v>
      </c>
      <c r="O27" s="24">
        <f t="shared" si="1"/>
        <v>0.9337246653919694</v>
      </c>
      <c r="P27" s="25" t="str">
        <f t="shared" si="2"/>
        <v>c</v>
      </c>
      <c r="S27" s="26">
        <v>11</v>
      </c>
      <c r="T27" s="14" t="s">
        <v>21</v>
      </c>
      <c r="U27" s="14" t="s">
        <v>52</v>
      </c>
      <c r="V27" s="14">
        <v>1446</v>
      </c>
      <c r="W27" s="14">
        <v>244169</v>
      </c>
      <c r="X27" s="14">
        <v>0.9337246653919694</v>
      </c>
      <c r="Y27" s="25" t="s">
        <v>25</v>
      </c>
      <c r="Z27" s="27">
        <f t="shared" si="3"/>
        <v>1</v>
      </c>
      <c r="AC27" s="26">
        <v>40</v>
      </c>
      <c r="AD27" s="14" t="s">
        <v>21</v>
      </c>
      <c r="AE27" s="14" t="s">
        <v>61</v>
      </c>
      <c r="AF27" s="14">
        <v>430</v>
      </c>
      <c r="AG27" s="14">
        <v>259087</v>
      </c>
      <c r="AH27" s="14">
        <v>0.9907724665391969</v>
      </c>
      <c r="AI27" s="25" t="s">
        <v>25</v>
      </c>
      <c r="AJ27" s="27">
        <f t="shared" si="5"/>
        <v>1</v>
      </c>
    </row>
    <row r="28" spans="2:36" ht="21.75" customHeight="1">
      <c r="B28" s="19">
        <v>47</v>
      </c>
      <c r="C28" s="20" t="s">
        <v>21</v>
      </c>
      <c r="D28" s="20" t="s">
        <v>53</v>
      </c>
      <c r="E28" s="21">
        <v>1401</v>
      </c>
      <c r="F28" s="22">
        <f>SUM($E$5:E28)</f>
        <v>245570</v>
      </c>
      <c r="G28" s="23">
        <f t="shared" si="0"/>
        <v>0.9390822179732313</v>
      </c>
      <c r="J28" s="14">
        <v>47</v>
      </c>
      <c r="K28" s="14" t="s">
        <v>21</v>
      </c>
      <c r="L28" s="14" t="s">
        <v>53</v>
      </c>
      <c r="M28" s="14">
        <v>1401</v>
      </c>
      <c r="N28" s="14">
        <v>245570</v>
      </c>
      <c r="O28" s="24">
        <f t="shared" si="1"/>
        <v>0.9390822179732313</v>
      </c>
      <c r="P28" s="25" t="str">
        <f t="shared" si="2"/>
        <v>c</v>
      </c>
      <c r="S28" s="26">
        <v>47</v>
      </c>
      <c r="T28" s="14" t="s">
        <v>21</v>
      </c>
      <c r="U28" s="14" t="s">
        <v>53</v>
      </c>
      <c r="V28" s="14">
        <v>1401</v>
      </c>
      <c r="W28" s="14">
        <v>245570</v>
      </c>
      <c r="X28" s="14">
        <v>0.9390822179732313</v>
      </c>
      <c r="Y28" s="25" t="s">
        <v>25</v>
      </c>
      <c r="Z28" s="27">
        <f t="shared" si="3"/>
        <v>1</v>
      </c>
      <c r="AC28" s="26">
        <v>17</v>
      </c>
      <c r="AD28" s="14" t="s">
        <v>21</v>
      </c>
      <c r="AE28" s="14" t="s">
        <v>62</v>
      </c>
      <c r="AF28" s="14">
        <v>271</v>
      </c>
      <c r="AG28" s="14">
        <v>260085</v>
      </c>
      <c r="AH28" s="14">
        <v>0.9945889101338432</v>
      </c>
      <c r="AI28" s="25" t="s">
        <v>25</v>
      </c>
      <c r="AJ28" s="27">
        <f t="shared" si="5"/>
        <v>1</v>
      </c>
    </row>
    <row r="29" spans="2:36" ht="21.75" customHeight="1">
      <c r="B29" s="19">
        <v>38</v>
      </c>
      <c r="C29" s="20" t="s">
        <v>16</v>
      </c>
      <c r="D29" s="20" t="s">
        <v>41</v>
      </c>
      <c r="E29" s="21">
        <v>1230</v>
      </c>
      <c r="F29" s="22">
        <f>SUM($E$5:E29)</f>
        <v>246800</v>
      </c>
      <c r="G29" s="23">
        <f t="shared" si="0"/>
        <v>0.9437858508604207</v>
      </c>
      <c r="J29" s="14">
        <v>38</v>
      </c>
      <c r="K29" s="14" t="s">
        <v>16</v>
      </c>
      <c r="L29" s="14" t="s">
        <v>41</v>
      </c>
      <c r="M29" s="14">
        <v>1230</v>
      </c>
      <c r="N29" s="14">
        <v>246800</v>
      </c>
      <c r="O29" s="24">
        <f t="shared" si="1"/>
        <v>0.9437858508604207</v>
      </c>
      <c r="P29" s="25" t="str">
        <f t="shared" si="2"/>
        <v>c</v>
      </c>
      <c r="S29" s="26">
        <v>38</v>
      </c>
      <c r="T29" s="14" t="s">
        <v>16</v>
      </c>
      <c r="U29" s="14" t="s">
        <v>41</v>
      </c>
      <c r="V29" s="14">
        <v>1230</v>
      </c>
      <c r="W29" s="14">
        <v>246800</v>
      </c>
      <c r="X29" s="14">
        <v>0.9437858508604207</v>
      </c>
      <c r="Y29" s="25" t="s">
        <v>25</v>
      </c>
      <c r="Z29" s="27">
        <f t="shared" si="3"/>
        <v>1</v>
      </c>
      <c r="AC29" s="26">
        <v>18</v>
      </c>
      <c r="AD29" s="14" t="s">
        <v>21</v>
      </c>
      <c r="AE29" s="14" t="s">
        <v>63</v>
      </c>
      <c r="AF29" s="14">
        <v>58</v>
      </c>
      <c r="AG29" s="14">
        <v>261455</v>
      </c>
      <c r="AH29" s="14">
        <v>0.9998279158699809</v>
      </c>
      <c r="AI29" s="25" t="s">
        <v>25</v>
      </c>
      <c r="AJ29" s="27">
        <f t="shared" si="5"/>
        <v>1</v>
      </c>
    </row>
    <row r="30" spans="2:36" ht="21.75" customHeight="1">
      <c r="B30" s="19">
        <v>52</v>
      </c>
      <c r="C30" s="20" t="s">
        <v>21</v>
      </c>
      <c r="D30" s="20" t="s">
        <v>55</v>
      </c>
      <c r="E30" s="21">
        <v>1216</v>
      </c>
      <c r="F30" s="22">
        <f>SUM($E$5:E30)</f>
        <v>248016</v>
      </c>
      <c r="G30" s="23">
        <f t="shared" si="0"/>
        <v>0.9484359464627151</v>
      </c>
      <c r="J30" s="14">
        <v>52</v>
      </c>
      <c r="K30" s="14" t="s">
        <v>21</v>
      </c>
      <c r="L30" s="14" t="s">
        <v>55</v>
      </c>
      <c r="M30" s="14">
        <v>1216</v>
      </c>
      <c r="N30" s="14">
        <v>248016</v>
      </c>
      <c r="O30" s="24">
        <f t="shared" si="1"/>
        <v>0.9484359464627151</v>
      </c>
      <c r="P30" s="25" t="str">
        <f t="shared" si="2"/>
        <v>c</v>
      </c>
      <c r="S30" s="26">
        <v>52</v>
      </c>
      <c r="T30" s="14" t="s">
        <v>21</v>
      </c>
      <c r="U30" s="14" t="s">
        <v>55</v>
      </c>
      <c r="V30" s="14">
        <v>1216</v>
      </c>
      <c r="W30" s="14">
        <v>248016</v>
      </c>
      <c r="X30" s="14">
        <v>0.9484359464627151</v>
      </c>
      <c r="Y30" s="25" t="s">
        <v>25</v>
      </c>
      <c r="Z30" s="27">
        <f t="shared" si="3"/>
        <v>1</v>
      </c>
      <c r="AC30" s="26"/>
      <c r="AD30" s="28" t="s">
        <v>64</v>
      </c>
      <c r="AE30" s="14"/>
      <c r="AF30" s="14"/>
      <c r="AG30" s="14"/>
      <c r="AH30" s="14"/>
      <c r="AI30" s="25"/>
      <c r="AJ30" s="27">
        <f>SUBTOTAL(9,AJ20:AJ29)</f>
        <v>13</v>
      </c>
    </row>
    <row r="31" spans="2:36" ht="21.75" customHeight="1">
      <c r="B31" s="19">
        <v>30</v>
      </c>
      <c r="C31" s="20" t="s">
        <v>21</v>
      </c>
      <c r="D31" s="20" t="s">
        <v>56</v>
      </c>
      <c r="E31" s="21">
        <v>1204</v>
      </c>
      <c r="F31" s="22">
        <f>SUM($E$5:E31)</f>
        <v>249220</v>
      </c>
      <c r="G31" s="23">
        <f t="shared" si="0"/>
        <v>0.9530401529636712</v>
      </c>
      <c r="J31" s="14">
        <v>30</v>
      </c>
      <c r="K31" s="14" t="s">
        <v>21</v>
      </c>
      <c r="L31" s="14" t="s">
        <v>56</v>
      </c>
      <c r="M31" s="14">
        <v>1204</v>
      </c>
      <c r="N31" s="14">
        <v>249220</v>
      </c>
      <c r="O31" s="24">
        <f t="shared" si="1"/>
        <v>0.9530401529636712</v>
      </c>
      <c r="P31" s="25" t="str">
        <f t="shared" si="2"/>
        <v>c</v>
      </c>
      <c r="S31" s="26">
        <v>30</v>
      </c>
      <c r="T31" s="14" t="s">
        <v>21</v>
      </c>
      <c r="U31" s="14" t="s">
        <v>56</v>
      </c>
      <c r="V31" s="14">
        <v>1204</v>
      </c>
      <c r="W31" s="14">
        <v>249220</v>
      </c>
      <c r="X31" s="14">
        <v>0.9530401529636712</v>
      </c>
      <c r="Y31" s="25" t="s">
        <v>25</v>
      </c>
      <c r="Z31" s="27">
        <f t="shared" si="3"/>
        <v>1</v>
      </c>
      <c r="AC31" s="26">
        <v>5</v>
      </c>
      <c r="AD31" s="14" t="s">
        <v>26</v>
      </c>
      <c r="AE31" s="14" t="s">
        <v>27</v>
      </c>
      <c r="AF31" s="14">
        <v>16084</v>
      </c>
      <c r="AG31" s="14">
        <v>158562</v>
      </c>
      <c r="AH31" s="14">
        <v>0.6063556405353728</v>
      </c>
      <c r="AI31" s="25" t="s">
        <v>18</v>
      </c>
      <c r="AJ31" s="27">
        <f aca="true" t="shared" si="6" ref="AJ31:AJ44">IF(AI31="a",4,IF(AI31="b1",3,IF(AI31="b2",2,1)))</f>
        <v>4</v>
      </c>
    </row>
    <row r="32" spans="2:36" ht="21.75" customHeight="1">
      <c r="B32" s="19">
        <v>45</v>
      </c>
      <c r="C32" s="20" t="s">
        <v>26</v>
      </c>
      <c r="D32" s="20" t="s">
        <v>65</v>
      </c>
      <c r="E32" s="21">
        <v>1168</v>
      </c>
      <c r="F32" s="22">
        <f>SUM($E$5:E32)</f>
        <v>250388</v>
      </c>
      <c r="G32" s="23">
        <f t="shared" si="0"/>
        <v>0.9575066921606119</v>
      </c>
      <c r="J32" s="14">
        <v>45</v>
      </c>
      <c r="K32" s="14" t="s">
        <v>26</v>
      </c>
      <c r="L32" s="14" t="s">
        <v>65</v>
      </c>
      <c r="M32" s="14">
        <v>1168</v>
      </c>
      <c r="N32" s="14">
        <v>250388</v>
      </c>
      <c r="O32" s="24">
        <f t="shared" si="1"/>
        <v>0.9575066921606119</v>
      </c>
      <c r="P32" s="25" t="str">
        <f t="shared" si="2"/>
        <v>c</v>
      </c>
      <c r="S32" s="26">
        <v>45</v>
      </c>
      <c r="T32" s="14" t="s">
        <v>26</v>
      </c>
      <c r="U32" s="14" t="s">
        <v>65</v>
      </c>
      <c r="V32" s="14">
        <v>1168</v>
      </c>
      <c r="W32" s="14">
        <v>250388</v>
      </c>
      <c r="X32" s="14">
        <v>0.9575066921606119</v>
      </c>
      <c r="Y32" s="25" t="s">
        <v>25</v>
      </c>
      <c r="Z32" s="27">
        <f t="shared" si="3"/>
        <v>1</v>
      </c>
      <c r="AC32" s="26">
        <v>13</v>
      </c>
      <c r="AD32" s="14" t="s">
        <v>26</v>
      </c>
      <c r="AE32" s="14" t="s">
        <v>31</v>
      </c>
      <c r="AF32" s="14">
        <v>10200</v>
      </c>
      <c r="AG32" s="14">
        <v>192996</v>
      </c>
      <c r="AH32" s="14">
        <v>0.7380344168260038</v>
      </c>
      <c r="AI32" s="25" t="s">
        <v>18</v>
      </c>
      <c r="AJ32" s="27">
        <f t="shared" si="6"/>
        <v>4</v>
      </c>
    </row>
    <row r="33" spans="2:36" ht="21.75" customHeight="1">
      <c r="B33" s="19">
        <v>24</v>
      </c>
      <c r="C33" s="20" t="s">
        <v>26</v>
      </c>
      <c r="D33" s="20" t="s">
        <v>66</v>
      </c>
      <c r="E33" s="21">
        <v>1050</v>
      </c>
      <c r="F33" s="22">
        <f>SUM($E$5:E33)</f>
        <v>251438</v>
      </c>
      <c r="G33" s="23">
        <f t="shared" si="0"/>
        <v>0.9615219885277246</v>
      </c>
      <c r="J33" s="14">
        <v>24</v>
      </c>
      <c r="K33" s="14" t="s">
        <v>26</v>
      </c>
      <c r="L33" s="14" t="s">
        <v>66</v>
      </c>
      <c r="M33" s="14">
        <v>1050</v>
      </c>
      <c r="N33" s="14">
        <v>251438</v>
      </c>
      <c r="O33" s="24">
        <f t="shared" si="1"/>
        <v>0.9615219885277246</v>
      </c>
      <c r="P33" s="25" t="str">
        <f t="shared" si="2"/>
        <v>c</v>
      </c>
      <c r="S33" s="26">
        <v>24</v>
      </c>
      <c r="T33" s="14" t="s">
        <v>26</v>
      </c>
      <c r="U33" s="14" t="s">
        <v>66</v>
      </c>
      <c r="V33" s="14">
        <v>1050</v>
      </c>
      <c r="W33" s="14">
        <v>251438</v>
      </c>
      <c r="X33" s="14">
        <v>0.9615219885277246</v>
      </c>
      <c r="Y33" s="25" t="s">
        <v>25</v>
      </c>
      <c r="Z33" s="27">
        <f t="shared" si="3"/>
        <v>1</v>
      </c>
      <c r="AC33" s="26">
        <v>25</v>
      </c>
      <c r="AD33" s="14" t="s">
        <v>26</v>
      </c>
      <c r="AE33" s="14" t="s">
        <v>39</v>
      </c>
      <c r="AF33" s="14">
        <v>6417</v>
      </c>
      <c r="AG33" s="14">
        <v>214296</v>
      </c>
      <c r="AH33" s="14">
        <v>0.8194875717017208</v>
      </c>
      <c r="AI33" s="25" t="s">
        <v>35</v>
      </c>
      <c r="AJ33" s="27">
        <f t="shared" si="6"/>
        <v>3</v>
      </c>
    </row>
    <row r="34" spans="2:36" ht="21.75" customHeight="1">
      <c r="B34" s="19">
        <v>19</v>
      </c>
      <c r="C34" s="20" t="s">
        <v>16</v>
      </c>
      <c r="D34" s="20" t="s">
        <v>43</v>
      </c>
      <c r="E34" s="21">
        <v>1041</v>
      </c>
      <c r="F34" s="22">
        <f>SUM($E$5:E34)</f>
        <v>252479</v>
      </c>
      <c r="G34" s="23">
        <f t="shared" si="0"/>
        <v>0.9655028680688337</v>
      </c>
      <c r="J34" s="14">
        <v>19</v>
      </c>
      <c r="K34" s="14" t="s">
        <v>16</v>
      </c>
      <c r="L34" s="14" t="s">
        <v>43</v>
      </c>
      <c r="M34" s="14">
        <v>1041</v>
      </c>
      <c r="N34" s="14">
        <v>252479</v>
      </c>
      <c r="O34" s="24">
        <f t="shared" si="1"/>
        <v>0.9655028680688337</v>
      </c>
      <c r="P34" s="25" t="str">
        <f t="shared" si="2"/>
        <v>c</v>
      </c>
      <c r="S34" s="26">
        <v>19</v>
      </c>
      <c r="T34" s="14" t="s">
        <v>16</v>
      </c>
      <c r="U34" s="14" t="s">
        <v>43</v>
      </c>
      <c r="V34" s="14">
        <v>1041</v>
      </c>
      <c r="W34" s="14">
        <v>252479</v>
      </c>
      <c r="X34" s="14">
        <v>0.9655028680688337</v>
      </c>
      <c r="Y34" s="25" t="s">
        <v>25</v>
      </c>
      <c r="Z34" s="27">
        <f t="shared" si="3"/>
        <v>1</v>
      </c>
      <c r="AC34" s="26">
        <v>6</v>
      </c>
      <c r="AD34" s="14" t="s">
        <v>26</v>
      </c>
      <c r="AE34" s="14" t="s">
        <v>42</v>
      </c>
      <c r="AF34" s="14">
        <v>3700</v>
      </c>
      <c r="AG34" s="14">
        <v>222334</v>
      </c>
      <c r="AH34" s="14">
        <v>0.850225621414914</v>
      </c>
      <c r="AI34" s="25" t="s">
        <v>35</v>
      </c>
      <c r="AJ34" s="27">
        <f t="shared" si="6"/>
        <v>3</v>
      </c>
    </row>
    <row r="35" spans="2:36" ht="21.75" customHeight="1">
      <c r="B35" s="19">
        <v>10</v>
      </c>
      <c r="C35" s="20" t="s">
        <v>19</v>
      </c>
      <c r="D35" s="20" t="s">
        <v>24</v>
      </c>
      <c r="E35" s="21">
        <v>994</v>
      </c>
      <c r="F35" s="22">
        <f>SUM($E$5:E35)</f>
        <v>253473</v>
      </c>
      <c r="G35" s="23">
        <f t="shared" si="0"/>
        <v>0.9693040152963671</v>
      </c>
      <c r="J35" s="14">
        <v>10</v>
      </c>
      <c r="K35" s="14" t="s">
        <v>19</v>
      </c>
      <c r="L35" s="14" t="s">
        <v>24</v>
      </c>
      <c r="M35" s="14">
        <v>994</v>
      </c>
      <c r="N35" s="14">
        <v>253473</v>
      </c>
      <c r="O35" s="24">
        <f t="shared" si="1"/>
        <v>0.9693040152963671</v>
      </c>
      <c r="P35" s="25" t="str">
        <f t="shared" si="2"/>
        <v>c</v>
      </c>
      <c r="S35" s="26">
        <v>10</v>
      </c>
      <c r="T35" s="14" t="s">
        <v>19</v>
      </c>
      <c r="U35" s="14" t="s">
        <v>24</v>
      </c>
      <c r="V35" s="14">
        <v>994</v>
      </c>
      <c r="W35" s="14">
        <v>253473</v>
      </c>
      <c r="X35" s="14">
        <v>0.9693040152963671</v>
      </c>
      <c r="Y35" s="25" t="s">
        <v>25</v>
      </c>
      <c r="Z35" s="27">
        <f t="shared" si="3"/>
        <v>1</v>
      </c>
      <c r="AC35" s="26">
        <v>36</v>
      </c>
      <c r="AD35" s="14" t="s">
        <v>26</v>
      </c>
      <c r="AE35" s="14" t="s">
        <v>50</v>
      </c>
      <c r="AF35" s="14">
        <v>1937</v>
      </c>
      <c r="AG35" s="14">
        <v>232445</v>
      </c>
      <c r="AH35" s="14">
        <v>0.8888910133843212</v>
      </c>
      <c r="AI35" s="25" t="s">
        <v>35</v>
      </c>
      <c r="AJ35" s="27">
        <f t="shared" si="6"/>
        <v>3</v>
      </c>
    </row>
    <row r="36" spans="2:36" ht="21.75" customHeight="1">
      <c r="B36" s="19">
        <v>32</v>
      </c>
      <c r="C36" s="20" t="s">
        <v>26</v>
      </c>
      <c r="D36" s="20" t="s">
        <v>67</v>
      </c>
      <c r="E36" s="21">
        <v>855</v>
      </c>
      <c r="F36" s="22">
        <f>SUM($E$5:E36)</f>
        <v>254328</v>
      </c>
      <c r="G36" s="23">
        <f t="shared" si="0"/>
        <v>0.9725736137667303</v>
      </c>
      <c r="J36" s="14">
        <v>32</v>
      </c>
      <c r="K36" s="14" t="s">
        <v>26</v>
      </c>
      <c r="L36" s="14" t="s">
        <v>67</v>
      </c>
      <c r="M36" s="14">
        <v>855</v>
      </c>
      <c r="N36" s="14">
        <v>254328</v>
      </c>
      <c r="O36" s="24">
        <f t="shared" si="1"/>
        <v>0.9725736137667303</v>
      </c>
      <c r="P36" s="25" t="str">
        <f t="shared" si="2"/>
        <v>c</v>
      </c>
      <c r="S36" s="26">
        <v>32</v>
      </c>
      <c r="T36" s="14" t="s">
        <v>26</v>
      </c>
      <c r="U36" s="14" t="s">
        <v>67</v>
      </c>
      <c r="V36" s="14">
        <v>855</v>
      </c>
      <c r="W36" s="14">
        <v>254328</v>
      </c>
      <c r="X36" s="14">
        <v>0.9725736137667303</v>
      </c>
      <c r="Y36" s="25" t="s">
        <v>25</v>
      </c>
      <c r="Z36" s="27">
        <f t="shared" si="3"/>
        <v>1</v>
      </c>
      <c r="AC36" s="26">
        <v>41</v>
      </c>
      <c r="AD36" s="14" t="s">
        <v>26</v>
      </c>
      <c r="AE36" s="14" t="s">
        <v>51</v>
      </c>
      <c r="AF36" s="14">
        <v>1925</v>
      </c>
      <c r="AG36" s="14">
        <v>234370</v>
      </c>
      <c r="AH36" s="14">
        <v>0.8962523900573613</v>
      </c>
      <c r="AI36" s="25" t="s">
        <v>35</v>
      </c>
      <c r="AJ36" s="27">
        <f t="shared" si="6"/>
        <v>3</v>
      </c>
    </row>
    <row r="37" spans="2:36" ht="21.75" customHeight="1">
      <c r="B37" s="19">
        <v>50</v>
      </c>
      <c r="C37" s="20" t="s">
        <v>36</v>
      </c>
      <c r="D37" s="20" t="s">
        <v>68</v>
      </c>
      <c r="E37" s="21">
        <v>803</v>
      </c>
      <c r="F37" s="22">
        <f>SUM($E$5:E37)</f>
        <v>255131</v>
      </c>
      <c r="G37" s="23">
        <f t="shared" si="0"/>
        <v>0.9756443594646271</v>
      </c>
      <c r="J37" s="14">
        <v>50</v>
      </c>
      <c r="K37" s="14" t="s">
        <v>36</v>
      </c>
      <c r="L37" s="14" t="s">
        <v>68</v>
      </c>
      <c r="M37" s="14">
        <v>803</v>
      </c>
      <c r="N37" s="14">
        <v>255131</v>
      </c>
      <c r="O37" s="24">
        <f t="shared" si="1"/>
        <v>0.9756443594646271</v>
      </c>
      <c r="P37" s="25" t="str">
        <f t="shared" si="2"/>
        <v>c</v>
      </c>
      <c r="S37" s="26">
        <v>50</v>
      </c>
      <c r="T37" s="14" t="s">
        <v>36</v>
      </c>
      <c r="U37" s="14" t="s">
        <v>68</v>
      </c>
      <c r="V37" s="14">
        <v>803</v>
      </c>
      <c r="W37" s="14">
        <v>255131</v>
      </c>
      <c r="X37" s="14">
        <v>0.9756443594646271</v>
      </c>
      <c r="Y37" s="25" t="s">
        <v>25</v>
      </c>
      <c r="Z37" s="27">
        <f t="shared" si="3"/>
        <v>1</v>
      </c>
      <c r="AC37" s="26">
        <v>39</v>
      </c>
      <c r="AD37" s="14" t="s">
        <v>26</v>
      </c>
      <c r="AE37" s="14" t="s">
        <v>54</v>
      </c>
      <c r="AF37" s="14">
        <v>1702</v>
      </c>
      <c r="AG37" s="14">
        <v>237929</v>
      </c>
      <c r="AH37" s="14">
        <v>0.9098623326959847</v>
      </c>
      <c r="AI37" s="25" t="s">
        <v>25</v>
      </c>
      <c r="AJ37" s="27">
        <f t="shared" si="6"/>
        <v>1</v>
      </c>
    </row>
    <row r="38" spans="2:36" ht="21.75" customHeight="1">
      <c r="B38" s="19">
        <v>21</v>
      </c>
      <c r="C38" s="20" t="s">
        <v>36</v>
      </c>
      <c r="D38" s="20" t="s">
        <v>69</v>
      </c>
      <c r="E38" s="21">
        <v>772</v>
      </c>
      <c r="F38" s="22">
        <f>SUM($E$5:E38)</f>
        <v>255903</v>
      </c>
      <c r="G38" s="23">
        <f t="shared" si="0"/>
        <v>0.9785965583173997</v>
      </c>
      <c r="J38" s="14">
        <v>21</v>
      </c>
      <c r="K38" s="14" t="s">
        <v>36</v>
      </c>
      <c r="L38" s="14" t="s">
        <v>69</v>
      </c>
      <c r="M38" s="14">
        <v>772</v>
      </c>
      <c r="N38" s="14">
        <v>255903</v>
      </c>
      <c r="O38" s="24">
        <f t="shared" si="1"/>
        <v>0.9785965583173997</v>
      </c>
      <c r="P38" s="25" t="str">
        <f t="shared" si="2"/>
        <v>c</v>
      </c>
      <c r="S38" s="26">
        <v>21</v>
      </c>
      <c r="T38" s="14" t="s">
        <v>36</v>
      </c>
      <c r="U38" s="14" t="s">
        <v>69</v>
      </c>
      <c r="V38" s="14">
        <v>772</v>
      </c>
      <c r="W38" s="14">
        <v>255903</v>
      </c>
      <c r="X38" s="14">
        <v>0.9785965583173997</v>
      </c>
      <c r="Y38" s="25" t="s">
        <v>25</v>
      </c>
      <c r="Z38" s="27">
        <f t="shared" si="3"/>
        <v>1</v>
      </c>
      <c r="AC38" s="26">
        <v>45</v>
      </c>
      <c r="AD38" s="14" t="s">
        <v>26</v>
      </c>
      <c r="AE38" s="14" t="s">
        <v>65</v>
      </c>
      <c r="AF38" s="14">
        <v>1168</v>
      </c>
      <c r="AG38" s="14">
        <v>250388</v>
      </c>
      <c r="AH38" s="14">
        <v>0.9575066921606119</v>
      </c>
      <c r="AI38" s="25" t="s">
        <v>25</v>
      </c>
      <c r="AJ38" s="27">
        <f t="shared" si="6"/>
        <v>1</v>
      </c>
    </row>
    <row r="39" spans="2:36" ht="21.75" customHeight="1">
      <c r="B39" s="19">
        <v>46</v>
      </c>
      <c r="C39" s="20" t="s">
        <v>32</v>
      </c>
      <c r="D39" s="20" t="s">
        <v>70</v>
      </c>
      <c r="E39" s="21">
        <v>763</v>
      </c>
      <c r="F39" s="22">
        <f>SUM($E$5:E39)</f>
        <v>256666</v>
      </c>
      <c r="G39" s="23">
        <f t="shared" si="0"/>
        <v>0.9815143403441683</v>
      </c>
      <c r="J39" s="14">
        <v>46</v>
      </c>
      <c r="K39" s="14" t="s">
        <v>32</v>
      </c>
      <c r="L39" s="14" t="s">
        <v>70</v>
      </c>
      <c r="M39" s="14">
        <v>763</v>
      </c>
      <c r="N39" s="14">
        <v>256666</v>
      </c>
      <c r="O39" s="24">
        <f t="shared" si="1"/>
        <v>0.9815143403441683</v>
      </c>
      <c r="P39" s="25" t="str">
        <f t="shared" si="2"/>
        <v>c</v>
      </c>
      <c r="S39" s="26">
        <v>46</v>
      </c>
      <c r="T39" s="14" t="s">
        <v>32</v>
      </c>
      <c r="U39" s="14" t="s">
        <v>70</v>
      </c>
      <c r="V39" s="14">
        <v>763</v>
      </c>
      <c r="W39" s="14">
        <v>256666</v>
      </c>
      <c r="X39" s="14">
        <v>0.9815143403441683</v>
      </c>
      <c r="Y39" s="25" t="s">
        <v>25</v>
      </c>
      <c r="Z39" s="27">
        <f t="shared" si="3"/>
        <v>1</v>
      </c>
      <c r="AC39" s="26">
        <v>24</v>
      </c>
      <c r="AD39" s="14" t="s">
        <v>26</v>
      </c>
      <c r="AE39" s="14" t="s">
        <v>66</v>
      </c>
      <c r="AF39" s="14">
        <v>1050</v>
      </c>
      <c r="AG39" s="14">
        <v>251438</v>
      </c>
      <c r="AH39" s="14">
        <v>0.9615219885277246</v>
      </c>
      <c r="AI39" s="25" t="s">
        <v>25</v>
      </c>
      <c r="AJ39" s="27">
        <f t="shared" si="6"/>
        <v>1</v>
      </c>
    </row>
    <row r="40" spans="2:36" ht="21.75" customHeight="1">
      <c r="B40" s="19">
        <v>26</v>
      </c>
      <c r="C40" s="20" t="s">
        <v>16</v>
      </c>
      <c r="D40" s="20" t="s">
        <v>45</v>
      </c>
      <c r="E40" s="21">
        <v>600</v>
      </c>
      <c r="F40" s="22">
        <f>SUM($E$5:E40)</f>
        <v>257266</v>
      </c>
      <c r="G40" s="23">
        <f t="shared" si="0"/>
        <v>0.9838087954110899</v>
      </c>
      <c r="J40" s="14">
        <v>26</v>
      </c>
      <c r="K40" s="14" t="s">
        <v>16</v>
      </c>
      <c r="L40" s="14" t="s">
        <v>45</v>
      </c>
      <c r="M40" s="14">
        <v>600</v>
      </c>
      <c r="N40" s="14">
        <v>257266</v>
      </c>
      <c r="O40" s="24">
        <f t="shared" si="1"/>
        <v>0.9838087954110899</v>
      </c>
      <c r="P40" s="25" t="str">
        <f t="shared" si="2"/>
        <v>c</v>
      </c>
      <c r="S40" s="26">
        <v>26</v>
      </c>
      <c r="T40" s="14" t="s">
        <v>16</v>
      </c>
      <c r="U40" s="14" t="s">
        <v>45</v>
      </c>
      <c r="V40" s="14">
        <v>600</v>
      </c>
      <c r="W40" s="14">
        <v>257266</v>
      </c>
      <c r="X40" s="14">
        <v>0.9838087954110899</v>
      </c>
      <c r="Y40" s="25" t="s">
        <v>25</v>
      </c>
      <c r="Z40" s="27">
        <f t="shared" si="3"/>
        <v>1</v>
      </c>
      <c r="AC40" s="26">
        <v>32</v>
      </c>
      <c r="AD40" s="14" t="s">
        <v>26</v>
      </c>
      <c r="AE40" s="14" t="s">
        <v>67</v>
      </c>
      <c r="AF40" s="14">
        <v>855</v>
      </c>
      <c r="AG40" s="14">
        <v>254328</v>
      </c>
      <c r="AH40" s="14">
        <v>0.9725736137667303</v>
      </c>
      <c r="AI40" s="25" t="s">
        <v>25</v>
      </c>
      <c r="AJ40" s="27">
        <f t="shared" si="6"/>
        <v>1</v>
      </c>
    </row>
    <row r="41" spans="2:36" ht="21.75" customHeight="1">
      <c r="B41" s="19">
        <v>27</v>
      </c>
      <c r="C41" s="20" t="s">
        <v>21</v>
      </c>
      <c r="D41" s="20" t="s">
        <v>58</v>
      </c>
      <c r="E41" s="21">
        <v>508</v>
      </c>
      <c r="F41" s="22">
        <f>SUM($E$5:E41)</f>
        <v>257774</v>
      </c>
      <c r="G41" s="23">
        <f t="shared" si="0"/>
        <v>0.9857514340344168</v>
      </c>
      <c r="J41" s="14">
        <v>27</v>
      </c>
      <c r="K41" s="14" t="s">
        <v>21</v>
      </c>
      <c r="L41" s="14" t="s">
        <v>58</v>
      </c>
      <c r="M41" s="14">
        <v>508</v>
      </c>
      <c r="N41" s="14">
        <v>257774</v>
      </c>
      <c r="O41" s="24">
        <f t="shared" si="1"/>
        <v>0.9857514340344168</v>
      </c>
      <c r="P41" s="25" t="str">
        <f t="shared" si="2"/>
        <v>c</v>
      </c>
      <c r="S41" s="26">
        <v>27</v>
      </c>
      <c r="T41" s="14" t="s">
        <v>21</v>
      </c>
      <c r="U41" s="14" t="s">
        <v>58</v>
      </c>
      <c r="V41" s="14">
        <v>508</v>
      </c>
      <c r="W41" s="14">
        <v>257774</v>
      </c>
      <c r="X41" s="14">
        <v>0.9857514340344168</v>
      </c>
      <c r="Y41" s="25" t="s">
        <v>25</v>
      </c>
      <c r="Z41" s="27">
        <f t="shared" si="3"/>
        <v>1</v>
      </c>
      <c r="AC41" s="26">
        <v>20</v>
      </c>
      <c r="AD41" s="14" t="s">
        <v>26</v>
      </c>
      <c r="AE41" s="14" t="s">
        <v>71</v>
      </c>
      <c r="AF41" s="14">
        <v>206</v>
      </c>
      <c r="AG41" s="14">
        <v>260540</v>
      </c>
      <c r="AH41" s="14">
        <v>0.9963288718929254</v>
      </c>
      <c r="AI41" s="25" t="s">
        <v>25</v>
      </c>
      <c r="AJ41" s="27">
        <f t="shared" si="6"/>
        <v>1</v>
      </c>
    </row>
    <row r="42" spans="2:36" ht="21.75" customHeight="1">
      <c r="B42" s="19">
        <v>37</v>
      </c>
      <c r="C42" s="20" t="s">
        <v>21</v>
      </c>
      <c r="D42" s="20" t="s">
        <v>60</v>
      </c>
      <c r="E42" s="21">
        <v>451</v>
      </c>
      <c r="F42" s="22">
        <f>SUM($E$5:E42)</f>
        <v>258225</v>
      </c>
      <c r="G42" s="23">
        <f t="shared" si="0"/>
        <v>0.9874760994263863</v>
      </c>
      <c r="J42" s="14">
        <v>37</v>
      </c>
      <c r="K42" s="14" t="s">
        <v>21</v>
      </c>
      <c r="L42" s="14" t="s">
        <v>60</v>
      </c>
      <c r="M42" s="14">
        <v>451</v>
      </c>
      <c r="N42" s="14">
        <v>258225</v>
      </c>
      <c r="O42" s="24">
        <f t="shared" si="1"/>
        <v>0.9874760994263863</v>
      </c>
      <c r="P42" s="25" t="str">
        <f t="shared" si="2"/>
        <v>c</v>
      </c>
      <c r="S42" s="26">
        <v>37</v>
      </c>
      <c r="T42" s="14" t="s">
        <v>21</v>
      </c>
      <c r="U42" s="14" t="s">
        <v>60</v>
      </c>
      <c r="V42" s="14">
        <v>451</v>
      </c>
      <c r="W42" s="14">
        <v>258225</v>
      </c>
      <c r="X42" s="14">
        <v>0.9874760994263863</v>
      </c>
      <c r="Y42" s="25" t="s">
        <v>25</v>
      </c>
      <c r="Z42" s="27">
        <f t="shared" si="3"/>
        <v>1</v>
      </c>
      <c r="AC42" s="26">
        <v>12</v>
      </c>
      <c r="AD42" s="14" t="s">
        <v>26</v>
      </c>
      <c r="AE42" s="14" t="s">
        <v>72</v>
      </c>
      <c r="AF42" s="14">
        <v>159</v>
      </c>
      <c r="AG42" s="14">
        <v>261054</v>
      </c>
      <c r="AH42" s="14">
        <v>0.9982944550669216</v>
      </c>
      <c r="AI42" s="25" t="s">
        <v>25</v>
      </c>
      <c r="AJ42" s="27">
        <f t="shared" si="6"/>
        <v>1</v>
      </c>
    </row>
    <row r="43" spans="2:36" ht="21.75" customHeight="1">
      <c r="B43" s="19">
        <v>15</v>
      </c>
      <c r="C43" s="20" t="s">
        <v>32</v>
      </c>
      <c r="D43" s="20" t="s">
        <v>73</v>
      </c>
      <c r="E43" s="21">
        <v>432</v>
      </c>
      <c r="F43" s="22">
        <f>SUM($E$5:E43)</f>
        <v>258657</v>
      </c>
      <c r="G43" s="23">
        <f t="shared" si="0"/>
        <v>0.9891281070745698</v>
      </c>
      <c r="J43" s="14">
        <v>15</v>
      </c>
      <c r="K43" s="14" t="s">
        <v>32</v>
      </c>
      <c r="L43" s="14" t="s">
        <v>73</v>
      </c>
      <c r="M43" s="14">
        <v>432</v>
      </c>
      <c r="N43" s="14">
        <v>258657</v>
      </c>
      <c r="O43" s="24">
        <f t="shared" si="1"/>
        <v>0.9891281070745698</v>
      </c>
      <c r="P43" s="25" t="str">
        <f t="shared" si="2"/>
        <v>c</v>
      </c>
      <c r="S43" s="26">
        <v>15</v>
      </c>
      <c r="T43" s="14" t="s">
        <v>32</v>
      </c>
      <c r="U43" s="14" t="s">
        <v>73</v>
      </c>
      <c r="V43" s="14">
        <v>432</v>
      </c>
      <c r="W43" s="14">
        <v>258657</v>
      </c>
      <c r="X43" s="14">
        <v>0.9891281070745698</v>
      </c>
      <c r="Y43" s="25" t="s">
        <v>25</v>
      </c>
      <c r="Z43" s="27">
        <f t="shared" si="3"/>
        <v>1</v>
      </c>
      <c r="AC43" s="26">
        <v>48</v>
      </c>
      <c r="AD43" s="14" t="s">
        <v>26</v>
      </c>
      <c r="AE43" s="14" t="s">
        <v>74</v>
      </c>
      <c r="AF43" s="14">
        <v>151</v>
      </c>
      <c r="AG43" s="14">
        <v>261205</v>
      </c>
      <c r="AH43" s="14">
        <v>0.9988718929254302</v>
      </c>
      <c r="AI43" s="25" t="s">
        <v>25</v>
      </c>
      <c r="AJ43" s="27">
        <f t="shared" si="6"/>
        <v>1</v>
      </c>
    </row>
    <row r="44" spans="2:36" ht="21.75" customHeight="1">
      <c r="B44" s="19">
        <v>40</v>
      </c>
      <c r="C44" s="20" t="s">
        <v>21</v>
      </c>
      <c r="D44" s="20" t="s">
        <v>61</v>
      </c>
      <c r="E44" s="21">
        <v>430</v>
      </c>
      <c r="F44" s="22">
        <f>SUM($E$5:E44)</f>
        <v>259087</v>
      </c>
      <c r="G44" s="23">
        <f t="shared" si="0"/>
        <v>0.9907724665391969</v>
      </c>
      <c r="J44" s="14">
        <v>40</v>
      </c>
      <c r="K44" s="14" t="s">
        <v>21</v>
      </c>
      <c r="L44" s="14" t="s">
        <v>61</v>
      </c>
      <c r="M44" s="14">
        <v>430</v>
      </c>
      <c r="N44" s="14">
        <v>259087</v>
      </c>
      <c r="O44" s="24">
        <f t="shared" si="1"/>
        <v>0.9907724665391969</v>
      </c>
      <c r="P44" s="25" t="str">
        <f t="shared" si="2"/>
        <v>c</v>
      </c>
      <c r="S44" s="26">
        <v>40</v>
      </c>
      <c r="T44" s="14" t="s">
        <v>21</v>
      </c>
      <c r="U44" s="14" t="s">
        <v>61</v>
      </c>
      <c r="V44" s="14">
        <v>430</v>
      </c>
      <c r="W44" s="14">
        <v>259087</v>
      </c>
      <c r="X44" s="14">
        <v>0.9907724665391969</v>
      </c>
      <c r="Y44" s="25" t="s">
        <v>25</v>
      </c>
      <c r="Z44" s="27">
        <f t="shared" si="3"/>
        <v>1</v>
      </c>
      <c r="AC44" s="26">
        <v>51</v>
      </c>
      <c r="AD44" s="14" t="s">
        <v>26</v>
      </c>
      <c r="AE44" s="14" t="s">
        <v>75</v>
      </c>
      <c r="AF44" s="14">
        <v>45</v>
      </c>
      <c r="AG44" s="14">
        <v>261500</v>
      </c>
      <c r="AH44" s="14">
        <v>1</v>
      </c>
      <c r="AI44" s="25" t="s">
        <v>25</v>
      </c>
      <c r="AJ44" s="27">
        <f t="shared" si="6"/>
        <v>1</v>
      </c>
    </row>
    <row r="45" spans="2:36" ht="21.75" customHeight="1">
      <c r="B45" s="19">
        <v>53</v>
      </c>
      <c r="C45" s="20" t="s">
        <v>19</v>
      </c>
      <c r="D45" s="20" t="s">
        <v>28</v>
      </c>
      <c r="E45" s="21">
        <v>368</v>
      </c>
      <c r="F45" s="22">
        <f>SUM($E$5:E45)</f>
        <v>259455</v>
      </c>
      <c r="G45" s="23">
        <f t="shared" si="0"/>
        <v>0.9921797323135755</v>
      </c>
      <c r="J45" s="14">
        <v>53</v>
      </c>
      <c r="K45" s="14" t="s">
        <v>19</v>
      </c>
      <c r="L45" s="14" t="s">
        <v>28</v>
      </c>
      <c r="M45" s="14">
        <v>368</v>
      </c>
      <c r="N45" s="14">
        <v>259455</v>
      </c>
      <c r="O45" s="24">
        <f t="shared" si="1"/>
        <v>0.9921797323135755</v>
      </c>
      <c r="P45" s="25" t="str">
        <f t="shared" si="2"/>
        <v>c</v>
      </c>
      <c r="S45" s="26">
        <v>53</v>
      </c>
      <c r="T45" s="14" t="s">
        <v>19</v>
      </c>
      <c r="U45" s="14" t="s">
        <v>28</v>
      </c>
      <c r="V45" s="14">
        <v>368</v>
      </c>
      <c r="W45" s="14">
        <v>259455</v>
      </c>
      <c r="X45" s="14">
        <v>0.9921797323135755</v>
      </c>
      <c r="Y45" s="25" t="s">
        <v>25</v>
      </c>
      <c r="Z45" s="27">
        <f t="shared" si="3"/>
        <v>1</v>
      </c>
      <c r="AC45" s="26"/>
      <c r="AD45" s="28" t="s">
        <v>76</v>
      </c>
      <c r="AE45" s="14"/>
      <c r="AF45" s="14"/>
      <c r="AG45" s="14"/>
      <c r="AH45" s="14"/>
      <c r="AI45" s="25"/>
      <c r="AJ45" s="27">
        <f>SUBTOTAL(9,AJ31:AJ44)</f>
        <v>28</v>
      </c>
    </row>
    <row r="46" spans="2:36" ht="21.75" customHeight="1">
      <c r="B46" s="19">
        <v>42</v>
      </c>
      <c r="C46" s="20" t="s">
        <v>16</v>
      </c>
      <c r="D46" s="20" t="s">
        <v>47</v>
      </c>
      <c r="E46" s="21">
        <v>359</v>
      </c>
      <c r="F46" s="22">
        <f>SUM($E$5:E46)</f>
        <v>259814</v>
      </c>
      <c r="G46" s="23">
        <f t="shared" si="0"/>
        <v>0.9935525812619503</v>
      </c>
      <c r="J46" s="14">
        <v>42</v>
      </c>
      <c r="K46" s="14" t="s">
        <v>16</v>
      </c>
      <c r="L46" s="14" t="s">
        <v>47</v>
      </c>
      <c r="M46" s="14">
        <v>359</v>
      </c>
      <c r="N46" s="14">
        <v>259814</v>
      </c>
      <c r="O46" s="24">
        <f t="shared" si="1"/>
        <v>0.9935525812619503</v>
      </c>
      <c r="P46" s="25" t="str">
        <f t="shared" si="2"/>
        <v>c</v>
      </c>
      <c r="S46" s="26">
        <v>42</v>
      </c>
      <c r="T46" s="14" t="s">
        <v>16</v>
      </c>
      <c r="U46" s="14" t="s">
        <v>47</v>
      </c>
      <c r="V46" s="14">
        <v>359</v>
      </c>
      <c r="W46" s="14">
        <v>259814</v>
      </c>
      <c r="X46" s="14">
        <v>0.9935525812619503</v>
      </c>
      <c r="Y46" s="25" t="s">
        <v>25</v>
      </c>
      <c r="Z46" s="27">
        <f t="shared" si="3"/>
        <v>1</v>
      </c>
      <c r="AC46" s="26">
        <v>7</v>
      </c>
      <c r="AD46" s="14" t="s">
        <v>36</v>
      </c>
      <c r="AE46" s="14" t="s">
        <v>37</v>
      </c>
      <c r="AF46" s="14">
        <v>6878</v>
      </c>
      <c r="AG46" s="14">
        <v>207879</v>
      </c>
      <c r="AH46" s="14">
        <v>0.7949483747609942</v>
      </c>
      <c r="AI46" s="25" t="s">
        <v>18</v>
      </c>
      <c r="AJ46" s="27">
        <f aca="true" t="shared" si="7" ref="AJ46:AJ54">IF(AI46="a",4,IF(AI46="b1",3,IF(AI46="b2",2,1)))</f>
        <v>4</v>
      </c>
    </row>
    <row r="47" spans="2:36" ht="21.75" customHeight="1">
      <c r="B47" s="19">
        <v>17</v>
      </c>
      <c r="C47" s="20" t="s">
        <v>21</v>
      </c>
      <c r="D47" s="20" t="s">
        <v>62</v>
      </c>
      <c r="E47" s="21">
        <v>271</v>
      </c>
      <c r="F47" s="22">
        <f>SUM($E$5:E47)</f>
        <v>260085</v>
      </c>
      <c r="G47" s="23">
        <f t="shared" si="0"/>
        <v>0.9945889101338432</v>
      </c>
      <c r="J47" s="14">
        <v>17</v>
      </c>
      <c r="K47" s="14" t="s">
        <v>21</v>
      </c>
      <c r="L47" s="14" t="s">
        <v>62</v>
      </c>
      <c r="M47" s="14">
        <v>271</v>
      </c>
      <c r="N47" s="14">
        <v>260085</v>
      </c>
      <c r="O47" s="24">
        <f t="shared" si="1"/>
        <v>0.9945889101338432</v>
      </c>
      <c r="P47" s="25" t="str">
        <f t="shared" si="2"/>
        <v>c</v>
      </c>
      <c r="S47" s="26">
        <v>17</v>
      </c>
      <c r="T47" s="14" t="s">
        <v>21</v>
      </c>
      <c r="U47" s="14" t="s">
        <v>62</v>
      </c>
      <c r="V47" s="14">
        <v>271</v>
      </c>
      <c r="W47" s="14">
        <v>260085</v>
      </c>
      <c r="X47" s="14">
        <v>0.9945889101338432</v>
      </c>
      <c r="Y47" s="25" t="s">
        <v>25</v>
      </c>
      <c r="Z47" s="27">
        <f t="shared" si="3"/>
        <v>1</v>
      </c>
      <c r="AC47" s="26">
        <v>43</v>
      </c>
      <c r="AD47" s="14" t="s">
        <v>36</v>
      </c>
      <c r="AE47" s="14" t="s">
        <v>48</v>
      </c>
      <c r="AF47" s="14">
        <v>2258</v>
      </c>
      <c r="AG47" s="14">
        <v>230508</v>
      </c>
      <c r="AH47" s="14">
        <v>0.8814837476099426</v>
      </c>
      <c r="AI47" s="25" t="s">
        <v>35</v>
      </c>
      <c r="AJ47" s="27">
        <f t="shared" si="7"/>
        <v>3</v>
      </c>
    </row>
    <row r="48" spans="2:36" ht="21.75" customHeight="1">
      <c r="B48" s="19">
        <v>28</v>
      </c>
      <c r="C48" s="20" t="s">
        <v>36</v>
      </c>
      <c r="D48" s="20" t="s">
        <v>77</v>
      </c>
      <c r="E48" s="21">
        <v>249</v>
      </c>
      <c r="F48" s="22">
        <f>SUM($E$5:E48)</f>
        <v>260334</v>
      </c>
      <c r="G48" s="23">
        <f t="shared" si="0"/>
        <v>0.9955411089866156</v>
      </c>
      <c r="J48" s="14">
        <v>28</v>
      </c>
      <c r="K48" s="14" t="s">
        <v>36</v>
      </c>
      <c r="L48" s="14" t="s">
        <v>77</v>
      </c>
      <c r="M48" s="14">
        <v>249</v>
      </c>
      <c r="N48" s="14">
        <v>260334</v>
      </c>
      <c r="O48" s="24">
        <f t="shared" si="1"/>
        <v>0.9955411089866156</v>
      </c>
      <c r="P48" s="25" t="str">
        <f t="shared" si="2"/>
        <v>c</v>
      </c>
      <c r="S48" s="26">
        <v>28</v>
      </c>
      <c r="T48" s="14" t="s">
        <v>36</v>
      </c>
      <c r="U48" s="14" t="s">
        <v>77</v>
      </c>
      <c r="V48" s="14">
        <v>249</v>
      </c>
      <c r="W48" s="14">
        <v>260334</v>
      </c>
      <c r="X48" s="14">
        <v>0.9955411089866156</v>
      </c>
      <c r="Y48" s="25" t="s">
        <v>25</v>
      </c>
      <c r="Z48" s="27">
        <f t="shared" si="3"/>
        <v>1</v>
      </c>
      <c r="AC48" s="26">
        <v>33</v>
      </c>
      <c r="AD48" s="14" t="s">
        <v>36</v>
      </c>
      <c r="AE48" s="14" t="s">
        <v>59</v>
      </c>
      <c r="AF48" s="14">
        <v>1576</v>
      </c>
      <c r="AG48" s="14">
        <v>242723</v>
      </c>
      <c r="AH48" s="14">
        <v>0.9281950286806884</v>
      </c>
      <c r="AI48" s="25" t="s">
        <v>25</v>
      </c>
      <c r="AJ48" s="27">
        <f t="shared" si="7"/>
        <v>1</v>
      </c>
    </row>
    <row r="49" spans="2:36" ht="21.75" customHeight="1">
      <c r="B49" s="19">
        <v>20</v>
      </c>
      <c r="C49" s="20" t="s">
        <v>26</v>
      </c>
      <c r="D49" s="20" t="s">
        <v>71</v>
      </c>
      <c r="E49" s="21">
        <v>206</v>
      </c>
      <c r="F49" s="22">
        <f>SUM($E$5:E49)</f>
        <v>260540</v>
      </c>
      <c r="G49" s="23">
        <f t="shared" si="0"/>
        <v>0.9963288718929254</v>
      </c>
      <c r="J49" s="14">
        <v>20</v>
      </c>
      <c r="K49" s="14" t="s">
        <v>26</v>
      </c>
      <c r="L49" s="14" t="s">
        <v>71</v>
      </c>
      <c r="M49" s="14">
        <v>206</v>
      </c>
      <c r="N49" s="14">
        <v>260540</v>
      </c>
      <c r="O49" s="24">
        <f t="shared" si="1"/>
        <v>0.9963288718929254</v>
      </c>
      <c r="P49" s="25" t="str">
        <f t="shared" si="2"/>
        <v>c</v>
      </c>
      <c r="S49" s="26">
        <v>20</v>
      </c>
      <c r="T49" s="14" t="s">
        <v>26</v>
      </c>
      <c r="U49" s="14" t="s">
        <v>71</v>
      </c>
      <c r="V49" s="14">
        <v>206</v>
      </c>
      <c r="W49" s="14">
        <v>260540</v>
      </c>
      <c r="X49" s="14">
        <v>0.9963288718929254</v>
      </c>
      <c r="Y49" s="25" t="s">
        <v>25</v>
      </c>
      <c r="Z49" s="27">
        <f t="shared" si="3"/>
        <v>1</v>
      </c>
      <c r="AC49" s="26">
        <v>50</v>
      </c>
      <c r="AD49" s="14" t="s">
        <v>36</v>
      </c>
      <c r="AE49" s="14" t="s">
        <v>68</v>
      </c>
      <c r="AF49" s="14">
        <v>803</v>
      </c>
      <c r="AG49" s="14">
        <v>255131</v>
      </c>
      <c r="AH49" s="14">
        <v>0.9756443594646271</v>
      </c>
      <c r="AI49" s="25" t="s">
        <v>25</v>
      </c>
      <c r="AJ49" s="27">
        <f t="shared" si="7"/>
        <v>1</v>
      </c>
    </row>
    <row r="50" spans="2:36" ht="21.75" customHeight="1">
      <c r="B50" s="19">
        <v>44</v>
      </c>
      <c r="C50" s="20" t="s">
        <v>36</v>
      </c>
      <c r="D50" s="20" t="s">
        <v>78</v>
      </c>
      <c r="E50" s="21">
        <v>186</v>
      </c>
      <c r="F50" s="22">
        <f>SUM($E$5:E50)</f>
        <v>260726</v>
      </c>
      <c r="G50" s="23">
        <f t="shared" si="0"/>
        <v>0.9970401529636711</v>
      </c>
      <c r="J50" s="14">
        <v>44</v>
      </c>
      <c r="K50" s="14" t="s">
        <v>36</v>
      </c>
      <c r="L50" s="14" t="s">
        <v>78</v>
      </c>
      <c r="M50" s="14">
        <v>186</v>
      </c>
      <c r="N50" s="14">
        <v>260726</v>
      </c>
      <c r="O50" s="24">
        <f t="shared" si="1"/>
        <v>0.9970401529636711</v>
      </c>
      <c r="P50" s="25" t="str">
        <f t="shared" si="2"/>
        <v>c</v>
      </c>
      <c r="S50" s="26">
        <v>44</v>
      </c>
      <c r="T50" s="14" t="s">
        <v>36</v>
      </c>
      <c r="U50" s="14" t="s">
        <v>78</v>
      </c>
      <c r="V50" s="14">
        <v>186</v>
      </c>
      <c r="W50" s="14">
        <v>260726</v>
      </c>
      <c r="X50" s="14">
        <v>0.9970401529636711</v>
      </c>
      <c r="Y50" s="25" t="s">
        <v>25</v>
      </c>
      <c r="Z50" s="27">
        <f t="shared" si="3"/>
        <v>1</v>
      </c>
      <c r="AC50" s="26">
        <v>21</v>
      </c>
      <c r="AD50" s="14" t="s">
        <v>36</v>
      </c>
      <c r="AE50" s="14" t="s">
        <v>69</v>
      </c>
      <c r="AF50" s="14">
        <v>772</v>
      </c>
      <c r="AG50" s="14">
        <v>255903</v>
      </c>
      <c r="AH50" s="14">
        <v>0.9785965583173997</v>
      </c>
      <c r="AI50" s="25" t="s">
        <v>25</v>
      </c>
      <c r="AJ50" s="27">
        <f t="shared" si="7"/>
        <v>1</v>
      </c>
    </row>
    <row r="51" spans="2:36" ht="21.75" customHeight="1">
      <c r="B51" s="19">
        <v>23</v>
      </c>
      <c r="C51" s="20" t="s">
        <v>36</v>
      </c>
      <c r="D51" s="20" t="s">
        <v>79</v>
      </c>
      <c r="E51" s="21">
        <v>169</v>
      </c>
      <c r="F51" s="22">
        <f>SUM($E$5:E51)</f>
        <v>260895</v>
      </c>
      <c r="G51" s="23">
        <f t="shared" si="0"/>
        <v>0.9976864244741874</v>
      </c>
      <c r="J51" s="14">
        <v>23</v>
      </c>
      <c r="K51" s="14" t="s">
        <v>36</v>
      </c>
      <c r="L51" s="14" t="s">
        <v>79</v>
      </c>
      <c r="M51" s="14">
        <v>169</v>
      </c>
      <c r="N51" s="14">
        <v>260895</v>
      </c>
      <c r="O51" s="24">
        <f t="shared" si="1"/>
        <v>0.9976864244741874</v>
      </c>
      <c r="P51" s="25" t="str">
        <f t="shared" si="2"/>
        <v>c</v>
      </c>
      <c r="S51" s="26">
        <v>23</v>
      </c>
      <c r="T51" s="14" t="s">
        <v>36</v>
      </c>
      <c r="U51" s="14" t="s">
        <v>79</v>
      </c>
      <c r="V51" s="14">
        <v>169</v>
      </c>
      <c r="W51" s="14">
        <v>260895</v>
      </c>
      <c r="X51" s="14">
        <v>0.9976864244741874</v>
      </c>
      <c r="Y51" s="25" t="s">
        <v>25</v>
      </c>
      <c r="Z51" s="27">
        <f t="shared" si="3"/>
        <v>1</v>
      </c>
      <c r="AC51" s="26">
        <v>28</v>
      </c>
      <c r="AD51" s="14" t="s">
        <v>36</v>
      </c>
      <c r="AE51" s="14" t="s">
        <v>77</v>
      </c>
      <c r="AF51" s="14">
        <v>249</v>
      </c>
      <c r="AG51" s="14">
        <v>260334</v>
      </c>
      <c r="AH51" s="14">
        <v>0.9955411089866156</v>
      </c>
      <c r="AI51" s="25" t="s">
        <v>25</v>
      </c>
      <c r="AJ51" s="27">
        <f t="shared" si="7"/>
        <v>1</v>
      </c>
    </row>
    <row r="52" spans="2:36" ht="21.75" customHeight="1">
      <c r="B52" s="19">
        <v>12</v>
      </c>
      <c r="C52" s="20" t="s">
        <v>26</v>
      </c>
      <c r="D52" s="20" t="s">
        <v>72</v>
      </c>
      <c r="E52" s="21">
        <v>159</v>
      </c>
      <c r="F52" s="22">
        <f>SUM($E$5:E52)</f>
        <v>261054</v>
      </c>
      <c r="G52" s="23">
        <f t="shared" si="0"/>
        <v>0.9982944550669216</v>
      </c>
      <c r="J52" s="14">
        <v>12</v>
      </c>
      <c r="K52" s="14" t="s">
        <v>26</v>
      </c>
      <c r="L52" s="14" t="s">
        <v>72</v>
      </c>
      <c r="M52" s="14">
        <v>159</v>
      </c>
      <c r="N52" s="14">
        <v>261054</v>
      </c>
      <c r="O52" s="24">
        <f t="shared" si="1"/>
        <v>0.9982944550669216</v>
      </c>
      <c r="P52" s="25" t="str">
        <f t="shared" si="2"/>
        <v>c</v>
      </c>
      <c r="S52" s="26">
        <v>12</v>
      </c>
      <c r="T52" s="14" t="s">
        <v>26</v>
      </c>
      <c r="U52" s="14" t="s">
        <v>72</v>
      </c>
      <c r="V52" s="14">
        <v>159</v>
      </c>
      <c r="W52" s="14">
        <v>261054</v>
      </c>
      <c r="X52" s="14">
        <v>0.9982944550669216</v>
      </c>
      <c r="Y52" s="25" t="s">
        <v>25</v>
      </c>
      <c r="Z52" s="27">
        <f t="shared" si="3"/>
        <v>1</v>
      </c>
      <c r="AC52" s="26">
        <v>44</v>
      </c>
      <c r="AD52" s="14" t="s">
        <v>36</v>
      </c>
      <c r="AE52" s="14" t="s">
        <v>78</v>
      </c>
      <c r="AF52" s="14">
        <v>186</v>
      </c>
      <c r="AG52" s="14">
        <v>260726</v>
      </c>
      <c r="AH52" s="14">
        <v>0.9970401529636711</v>
      </c>
      <c r="AI52" s="25" t="s">
        <v>25</v>
      </c>
      <c r="AJ52" s="27">
        <f t="shared" si="7"/>
        <v>1</v>
      </c>
    </row>
    <row r="53" spans="2:36" ht="21.75" customHeight="1">
      <c r="B53" s="19">
        <v>48</v>
      </c>
      <c r="C53" s="20" t="s">
        <v>26</v>
      </c>
      <c r="D53" s="20" t="s">
        <v>74</v>
      </c>
      <c r="E53" s="21">
        <v>151</v>
      </c>
      <c r="F53" s="22">
        <f>SUM($E$5:E53)</f>
        <v>261205</v>
      </c>
      <c r="G53" s="23">
        <f t="shared" si="0"/>
        <v>0.9988718929254302</v>
      </c>
      <c r="J53" s="14">
        <v>48</v>
      </c>
      <c r="K53" s="14" t="s">
        <v>26</v>
      </c>
      <c r="L53" s="14" t="s">
        <v>74</v>
      </c>
      <c r="M53" s="14">
        <v>151</v>
      </c>
      <c r="N53" s="14">
        <v>261205</v>
      </c>
      <c r="O53" s="24">
        <f t="shared" si="1"/>
        <v>0.9988718929254302</v>
      </c>
      <c r="P53" s="25" t="str">
        <f t="shared" si="2"/>
        <v>c</v>
      </c>
      <c r="S53" s="26">
        <v>48</v>
      </c>
      <c r="T53" s="14" t="s">
        <v>26</v>
      </c>
      <c r="U53" s="14" t="s">
        <v>74</v>
      </c>
      <c r="V53" s="14">
        <v>151</v>
      </c>
      <c r="W53" s="14">
        <v>261205</v>
      </c>
      <c r="X53" s="14">
        <v>0.9988718929254302</v>
      </c>
      <c r="Y53" s="25" t="s">
        <v>25</v>
      </c>
      <c r="Z53" s="27">
        <f t="shared" si="3"/>
        <v>1</v>
      </c>
      <c r="AC53" s="26">
        <v>23</v>
      </c>
      <c r="AD53" s="14" t="s">
        <v>36</v>
      </c>
      <c r="AE53" s="14" t="s">
        <v>79</v>
      </c>
      <c r="AF53" s="14">
        <v>169</v>
      </c>
      <c r="AG53" s="14">
        <v>260895</v>
      </c>
      <c r="AH53" s="14">
        <v>0.9976864244741874</v>
      </c>
      <c r="AI53" s="25" t="s">
        <v>25</v>
      </c>
      <c r="AJ53" s="27">
        <f t="shared" si="7"/>
        <v>1</v>
      </c>
    </row>
    <row r="54" spans="2:36" ht="21.75" customHeight="1">
      <c r="B54" s="19">
        <v>29</v>
      </c>
      <c r="C54" s="20" t="s">
        <v>32</v>
      </c>
      <c r="D54" s="20" t="s">
        <v>80</v>
      </c>
      <c r="E54" s="21">
        <v>105</v>
      </c>
      <c r="F54" s="22">
        <f>SUM($E$5:E54)</f>
        <v>261310</v>
      </c>
      <c r="G54" s="23">
        <f t="shared" si="0"/>
        <v>0.9992734225621415</v>
      </c>
      <c r="J54" s="14">
        <v>29</v>
      </c>
      <c r="K54" s="14" t="s">
        <v>32</v>
      </c>
      <c r="L54" s="14" t="s">
        <v>80</v>
      </c>
      <c r="M54" s="14">
        <v>105</v>
      </c>
      <c r="N54" s="14">
        <v>261310</v>
      </c>
      <c r="O54" s="24">
        <f t="shared" si="1"/>
        <v>0.9992734225621415</v>
      </c>
      <c r="P54" s="25" t="str">
        <f t="shared" si="2"/>
        <v>c</v>
      </c>
      <c r="S54" s="26">
        <v>29</v>
      </c>
      <c r="T54" s="14" t="s">
        <v>32</v>
      </c>
      <c r="U54" s="14" t="s">
        <v>80</v>
      </c>
      <c r="V54" s="14">
        <v>105</v>
      </c>
      <c r="W54" s="14">
        <v>261310</v>
      </c>
      <c r="X54" s="14">
        <v>0.9992734225621415</v>
      </c>
      <c r="Y54" s="25" t="s">
        <v>25</v>
      </c>
      <c r="Z54" s="27">
        <f t="shared" si="3"/>
        <v>1</v>
      </c>
      <c r="AC54" s="26">
        <v>34</v>
      </c>
      <c r="AD54" s="14" t="s">
        <v>36</v>
      </c>
      <c r="AE54" s="14" t="s">
        <v>81</v>
      </c>
      <c r="AF54" s="14">
        <v>87</v>
      </c>
      <c r="AG54" s="14">
        <v>261397</v>
      </c>
      <c r="AH54" s="14">
        <v>0.9996061185468451</v>
      </c>
      <c r="AI54" s="25" t="s">
        <v>25</v>
      </c>
      <c r="AJ54" s="27">
        <f t="shared" si="7"/>
        <v>1</v>
      </c>
    </row>
    <row r="55" spans="2:36" ht="21.75" customHeight="1">
      <c r="B55" s="19">
        <v>34</v>
      </c>
      <c r="C55" s="20" t="s">
        <v>36</v>
      </c>
      <c r="D55" s="20" t="s">
        <v>81</v>
      </c>
      <c r="E55" s="21">
        <v>87</v>
      </c>
      <c r="F55" s="22">
        <f>SUM($E$5:E55)</f>
        <v>261397</v>
      </c>
      <c r="G55" s="23">
        <f t="shared" si="0"/>
        <v>0.9996061185468451</v>
      </c>
      <c r="J55" s="14">
        <v>34</v>
      </c>
      <c r="K55" s="14" t="s">
        <v>36</v>
      </c>
      <c r="L55" s="14" t="s">
        <v>81</v>
      </c>
      <c r="M55" s="14">
        <v>87</v>
      </c>
      <c r="N55" s="14">
        <v>261397</v>
      </c>
      <c r="O55" s="24">
        <f t="shared" si="1"/>
        <v>0.9996061185468451</v>
      </c>
      <c r="P55" s="25" t="str">
        <f t="shared" si="2"/>
        <v>c</v>
      </c>
      <c r="S55" s="26">
        <v>34</v>
      </c>
      <c r="T55" s="14" t="s">
        <v>36</v>
      </c>
      <c r="U55" s="14" t="s">
        <v>81</v>
      </c>
      <c r="V55" s="14">
        <v>87</v>
      </c>
      <c r="W55" s="14">
        <v>261397</v>
      </c>
      <c r="X55" s="14">
        <v>0.9996061185468451</v>
      </c>
      <c r="Y55" s="25" t="s">
        <v>25</v>
      </c>
      <c r="Z55" s="27">
        <f t="shared" si="3"/>
        <v>1</v>
      </c>
      <c r="AC55" s="26"/>
      <c r="AD55" s="28" t="s">
        <v>82</v>
      </c>
      <c r="AE55" s="14"/>
      <c r="AF55" s="14"/>
      <c r="AG55" s="14"/>
      <c r="AH55" s="14"/>
      <c r="AI55" s="25"/>
      <c r="AJ55" s="27">
        <f>SUBTOTAL(9,AJ46:AJ54)</f>
        <v>14</v>
      </c>
    </row>
    <row r="56" spans="2:36" ht="21.75" customHeight="1">
      <c r="B56" s="19">
        <v>18</v>
      </c>
      <c r="C56" s="20" t="s">
        <v>21</v>
      </c>
      <c r="D56" s="20" t="s">
        <v>63</v>
      </c>
      <c r="E56" s="21">
        <v>58</v>
      </c>
      <c r="F56" s="22">
        <f>SUM($E$5:E56)</f>
        <v>261455</v>
      </c>
      <c r="G56" s="23">
        <f t="shared" si="0"/>
        <v>0.9998279158699809</v>
      </c>
      <c r="J56" s="14">
        <v>18</v>
      </c>
      <c r="K56" s="14" t="s">
        <v>21</v>
      </c>
      <c r="L56" s="14" t="s">
        <v>63</v>
      </c>
      <c r="M56" s="14">
        <v>58</v>
      </c>
      <c r="N56" s="14">
        <v>261455</v>
      </c>
      <c r="O56" s="24">
        <f t="shared" si="1"/>
        <v>0.9998279158699809</v>
      </c>
      <c r="P56" s="25" t="str">
        <f t="shared" si="2"/>
        <v>c</v>
      </c>
      <c r="S56" s="26">
        <v>18</v>
      </c>
      <c r="T56" s="14" t="s">
        <v>21</v>
      </c>
      <c r="U56" s="14" t="s">
        <v>63</v>
      </c>
      <c r="V56" s="14">
        <v>58</v>
      </c>
      <c r="W56" s="14">
        <v>261455</v>
      </c>
      <c r="X56" s="14">
        <v>0.9998279158699809</v>
      </c>
      <c r="Y56" s="25" t="s">
        <v>25</v>
      </c>
      <c r="Z56" s="27">
        <f t="shared" si="3"/>
        <v>1</v>
      </c>
      <c r="AC56" s="26">
        <v>8</v>
      </c>
      <c r="AD56" s="14" t="s">
        <v>32</v>
      </c>
      <c r="AE56" s="14" t="s">
        <v>33</v>
      </c>
      <c r="AF56" s="14">
        <v>8005</v>
      </c>
      <c r="AG56" s="14">
        <v>201001</v>
      </c>
      <c r="AH56" s="14">
        <v>0.7686462715105162</v>
      </c>
      <c r="AI56" s="25" t="s">
        <v>18</v>
      </c>
      <c r="AJ56" s="27">
        <f aca="true" t="shared" si="8" ref="AJ56:AJ62">IF(AI56="a",4,IF(AI56="b1",3,IF(AI56="b2",2,1)))</f>
        <v>4</v>
      </c>
    </row>
    <row r="57" spans="2:36" ht="21.75" customHeight="1" thickBot="1">
      <c r="B57" s="29">
        <v>51</v>
      </c>
      <c r="C57" s="30" t="s">
        <v>26</v>
      </c>
      <c r="D57" s="30" t="s">
        <v>75</v>
      </c>
      <c r="E57" s="31">
        <v>45</v>
      </c>
      <c r="F57" s="32">
        <f>SUM($E$5:E57)</f>
        <v>261500</v>
      </c>
      <c r="G57" s="33">
        <f t="shared" si="0"/>
        <v>1</v>
      </c>
      <c r="J57" s="14">
        <v>51</v>
      </c>
      <c r="K57" s="14" t="s">
        <v>26</v>
      </c>
      <c r="L57" s="14" t="s">
        <v>75</v>
      </c>
      <c r="M57" s="14">
        <v>45</v>
      </c>
      <c r="N57" s="14">
        <v>261500</v>
      </c>
      <c r="O57" s="34">
        <f t="shared" si="1"/>
        <v>1</v>
      </c>
      <c r="P57" s="25" t="str">
        <f t="shared" si="2"/>
        <v>c</v>
      </c>
      <c r="S57" s="35">
        <v>51</v>
      </c>
      <c r="T57" s="36" t="s">
        <v>26</v>
      </c>
      <c r="U57" s="36" t="s">
        <v>75</v>
      </c>
      <c r="V57" s="36">
        <v>45</v>
      </c>
      <c r="W57" s="36">
        <v>261500</v>
      </c>
      <c r="X57" s="36">
        <v>1</v>
      </c>
      <c r="Y57" s="37" t="s">
        <v>25</v>
      </c>
      <c r="Z57" s="38">
        <f t="shared" si="3"/>
        <v>1</v>
      </c>
      <c r="AC57" s="26">
        <v>35</v>
      </c>
      <c r="AD57" s="14" t="s">
        <v>32</v>
      </c>
      <c r="AE57" s="14" t="s">
        <v>44</v>
      </c>
      <c r="AF57" s="14">
        <v>3129</v>
      </c>
      <c r="AG57" s="14">
        <v>225463</v>
      </c>
      <c r="AH57" s="14">
        <v>0.8621912045889102</v>
      </c>
      <c r="AI57" s="25" t="s">
        <v>35</v>
      </c>
      <c r="AJ57" s="27">
        <f t="shared" si="8"/>
        <v>3</v>
      </c>
    </row>
    <row r="58" spans="5:36" ht="21.75" customHeight="1">
      <c r="E58" s="39">
        <f>SUM(E5:E57)</f>
        <v>261500</v>
      </c>
      <c r="F58" s="39"/>
      <c r="AC58" s="26">
        <v>22</v>
      </c>
      <c r="AD58" s="14" t="s">
        <v>32</v>
      </c>
      <c r="AE58" s="14" t="s">
        <v>46</v>
      </c>
      <c r="AF58" s="14">
        <v>2787</v>
      </c>
      <c r="AG58" s="14">
        <v>228250</v>
      </c>
      <c r="AH58" s="14">
        <v>0.872848948374761</v>
      </c>
      <c r="AI58" s="25" t="s">
        <v>35</v>
      </c>
      <c r="AJ58" s="27">
        <f t="shared" si="8"/>
        <v>3</v>
      </c>
    </row>
    <row r="59" spans="29:36" ht="21.75" customHeight="1">
      <c r="AC59" s="26">
        <v>14</v>
      </c>
      <c r="AD59" s="14" t="s">
        <v>32</v>
      </c>
      <c r="AE59" s="14" t="s">
        <v>57</v>
      </c>
      <c r="AF59" s="14">
        <v>1606</v>
      </c>
      <c r="AG59" s="14">
        <v>241147</v>
      </c>
      <c r="AH59" s="14">
        <v>0.9221682600382409</v>
      </c>
      <c r="AI59" s="25" t="s">
        <v>25</v>
      </c>
      <c r="AJ59" s="27">
        <f t="shared" si="8"/>
        <v>1</v>
      </c>
    </row>
    <row r="60" spans="29:36" ht="21.75" customHeight="1">
      <c r="AC60" s="26">
        <v>46</v>
      </c>
      <c r="AD60" s="14" t="s">
        <v>32</v>
      </c>
      <c r="AE60" s="14" t="s">
        <v>70</v>
      </c>
      <c r="AF60" s="14">
        <v>763</v>
      </c>
      <c r="AG60" s="14">
        <v>256666</v>
      </c>
      <c r="AH60" s="14">
        <v>0.9815143403441683</v>
      </c>
      <c r="AI60" s="25" t="s">
        <v>25</v>
      </c>
      <c r="AJ60" s="27">
        <f t="shared" si="8"/>
        <v>1</v>
      </c>
    </row>
    <row r="61" spans="29:36" ht="21.75" customHeight="1">
      <c r="AC61" s="26">
        <v>15</v>
      </c>
      <c r="AD61" s="14" t="s">
        <v>32</v>
      </c>
      <c r="AE61" s="14" t="s">
        <v>73</v>
      </c>
      <c r="AF61" s="14">
        <v>432</v>
      </c>
      <c r="AG61" s="14">
        <v>258657</v>
      </c>
      <c r="AH61" s="14">
        <v>0.9891281070745698</v>
      </c>
      <c r="AI61" s="25" t="s">
        <v>25</v>
      </c>
      <c r="AJ61" s="27">
        <f t="shared" si="8"/>
        <v>1</v>
      </c>
    </row>
    <row r="62" spans="29:36" ht="21.75" customHeight="1">
      <c r="AC62" s="40">
        <v>29</v>
      </c>
      <c r="AD62" s="41" t="s">
        <v>32</v>
      </c>
      <c r="AE62" s="41" t="s">
        <v>80</v>
      </c>
      <c r="AF62" s="41">
        <v>105</v>
      </c>
      <c r="AG62" s="41">
        <v>261310</v>
      </c>
      <c r="AH62" s="41">
        <v>0.9992734225621415</v>
      </c>
      <c r="AI62" s="42" t="s">
        <v>25</v>
      </c>
      <c r="AJ62" s="43">
        <f t="shared" si="8"/>
        <v>1</v>
      </c>
    </row>
    <row r="63" spans="29:36" ht="21.75" customHeight="1" thickBot="1">
      <c r="AC63" s="35"/>
      <c r="AD63" s="44" t="s">
        <v>83</v>
      </c>
      <c r="AE63" s="36"/>
      <c r="AF63" s="36"/>
      <c r="AG63" s="36"/>
      <c r="AH63" s="36"/>
      <c r="AI63" s="37"/>
      <c r="AJ63" s="38">
        <f>SUBTOTAL(9,AJ56:AJ62)</f>
        <v>14</v>
      </c>
    </row>
    <row r="71" spans="30:36" ht="21.75" customHeight="1">
      <c r="AD71" s="45" t="s">
        <v>84</v>
      </c>
      <c r="AJ71" s="5">
        <f>SUBTOTAL(9,AJ5:AJ70)</f>
        <v>96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&amp;C&amp;P 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박병건</dc:creator>
  <cp:keywords/>
  <dc:description/>
  <cp:lastModifiedBy>유승은</cp:lastModifiedBy>
  <dcterms:created xsi:type="dcterms:W3CDTF">2012-12-12T06:55:00Z</dcterms:created>
  <dcterms:modified xsi:type="dcterms:W3CDTF">2012-12-13T09:44:36Z</dcterms:modified>
  <cp:category/>
  <cp:version/>
  <cp:contentType/>
  <cp:contentStatus/>
</cp:coreProperties>
</file>